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tabRatio="708" activeTab="0"/>
  </bookViews>
  <sheets>
    <sheet name="INICIO" sheetId="1" r:id="rId1"/>
    <sheet name="PORTADAS" sheetId="2" r:id="rId2"/>
    <sheet name="BALANCE" sheetId="3" r:id="rId3"/>
    <sheet name="OTRAS CUENTAS DIVERSAS" sheetId="4" r:id="rId4"/>
    <sheet name="CUENTA" sheetId="5" r:id="rId5"/>
    <sheet name="ANEXO 3" sheetId="6" r:id="rId6"/>
    <sheet name="ANEXO 4" sheetId="7" r:id="rId7"/>
    <sheet name="ANEXO 6" sheetId="8" r:id="rId8"/>
  </sheets>
  <definedNames>
    <definedName name="_xlnm.Print_Area" localSheetId="5">'ANEXO 3'!$A$1:$O$29</definedName>
    <definedName name="_xlnm.Print_Area" localSheetId="6">'ANEXO 4'!$A$1:$P$24</definedName>
    <definedName name="_xlnm.Print_Area" localSheetId="7">'ANEXO 6'!$A$1:$F$45</definedName>
    <definedName name="_xlnm.Print_Area" localSheetId="2">'BALANCE'!$B$1:$F$121</definedName>
    <definedName name="_xlnm.Print_Area" localSheetId="4">'CUENTA'!$A$3:$F$85</definedName>
    <definedName name="_xlnm.Print_Titles" localSheetId="2">'BALANCE'!$1:$9</definedName>
    <definedName name="_xlnm.Print_Titles" localSheetId="4">'CUENTA'!$3:$11</definedName>
  </definedNames>
  <calcPr fullCalcOnLoad="1"/>
</workbook>
</file>

<file path=xl/sharedStrings.xml><?xml version="1.0" encoding="utf-8"?>
<sst xmlns="http://schemas.openxmlformats.org/spreadsheetml/2006/main" count="636" uniqueCount="519">
  <si>
    <t>ACTIVO</t>
  </si>
  <si>
    <t>0101</t>
  </si>
  <si>
    <t xml:space="preserve">    1.1. Caja</t>
  </si>
  <si>
    <t>0102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</si>
  <si>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</si>
  <si>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</si>
  <si>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</si>
  <si>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</si>
  <si>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</si>
  <si>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</si>
  <si>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</si>
  <si>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</si>
  <si>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</si>
  <si>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</si>
  <si>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0115</t>
  </si>
  <si>
    <t>2. INVERSIONES CREDITICIAS</t>
  </si>
  <si>
    <t>0116</t>
  </si>
  <si>
    <t>0117</t>
  </si>
  <si>
    <t xml:space="preserve">         2.1.1. Socios. Crédito comercial</t>
  </si>
  <si>
    <t>0118</t>
  </si>
  <si>
    <t>0119</t>
  </si>
  <si>
    <t>0120</t>
  </si>
  <si>
    <t>0121</t>
  </si>
  <si>
    <t xml:space="preserve">         2.1.5. Socios. Créditos a la vista y varios</t>
  </si>
  <si>
    <t>0122</t>
  </si>
  <si>
    <t>0123</t>
  </si>
  <si>
    <t xml:space="preserve">         2.2.1. Secciones. Crédito comercial</t>
  </si>
  <si>
    <t>0124</t>
  </si>
  <si>
    <t>0126</t>
  </si>
  <si>
    <t>0127</t>
  </si>
  <si>
    <t>0128</t>
  </si>
  <si>
    <t xml:space="preserve">         2.3.1. Socios</t>
  </si>
  <si>
    <t>0129</t>
  </si>
  <si>
    <t xml:space="preserve">         2.3.2. Secciones</t>
  </si>
  <si>
    <t>0130</t>
  </si>
  <si>
    <t>0131</t>
  </si>
  <si>
    <t xml:space="preserve">    3.1. Fondos públicos</t>
  </si>
  <si>
    <t>0132</t>
  </si>
  <si>
    <t>0135</t>
  </si>
  <si>
    <t xml:space="preserve">    3.3. Otros títulos</t>
  </si>
  <si>
    <t>0136</t>
  </si>
  <si>
    <t>4. INMOVILIZADO</t>
  </si>
  <si>
    <t>0137</t>
  </si>
  <si>
    <t xml:space="preserve">    4.1. Mobiliario e instalaciones</t>
  </si>
  <si>
    <t>0138</t>
  </si>
  <si>
    <t xml:space="preserve">    4.2. Inmuebles</t>
  </si>
  <si>
    <t>0139</t>
  </si>
  <si>
    <t xml:space="preserve">         4.2.1. Edificios</t>
  </si>
  <si>
    <t>0140</t>
  </si>
  <si>
    <t xml:space="preserve">         4.2.2. Obras en curso</t>
  </si>
  <si>
    <t>0141</t>
  </si>
  <si>
    <t xml:space="preserve">         4.2.3. Solares y terrenos sin edificar</t>
  </si>
  <si>
    <t>0142</t>
  </si>
  <si>
    <t>0143</t>
  </si>
  <si>
    <t>0144</t>
  </si>
  <si>
    <t>0145</t>
  </si>
  <si>
    <t>0146</t>
  </si>
  <si>
    <t>0150</t>
  </si>
  <si>
    <t>0152</t>
  </si>
  <si>
    <t>7. CUENTAS DIVERSAS</t>
  </si>
  <si>
    <t>0154</t>
  </si>
  <si>
    <t xml:space="preserve">    7.1. Impuesto de sociedades</t>
  </si>
  <si>
    <t>0155</t>
  </si>
  <si>
    <t xml:space="preserve">         7.1.1. Retenciones a cuenta</t>
  </si>
  <si>
    <t>0156</t>
  </si>
  <si>
    <t xml:space="preserve">         7.1.2. Liquidaciones a devolver</t>
  </si>
  <si>
    <t>0157</t>
  </si>
  <si>
    <t xml:space="preserve">    7.2. Otras cuentas diversas</t>
  </si>
  <si>
    <t>0158</t>
  </si>
  <si>
    <t>0159</t>
  </si>
  <si>
    <t>PASIVO</t>
  </si>
  <si>
    <t>0201</t>
  </si>
  <si>
    <t>0202</t>
  </si>
  <si>
    <t>0203</t>
  </si>
  <si>
    <t>0205</t>
  </si>
  <si>
    <t>0207</t>
  </si>
  <si>
    <t>0208</t>
  </si>
  <si>
    <t>0209</t>
  </si>
  <si>
    <t>0211</t>
  </si>
  <si>
    <t>0212</t>
  </si>
  <si>
    <t>0213</t>
  </si>
  <si>
    <t>0214</t>
  </si>
  <si>
    <t>0215</t>
  </si>
  <si>
    <t>0216</t>
  </si>
  <si>
    <t>0218</t>
  </si>
  <si>
    <t>0221</t>
  </si>
  <si>
    <t>0224</t>
  </si>
  <si>
    <t>0226</t>
  </si>
  <si>
    <t>0227</t>
  </si>
  <si>
    <t>0228</t>
  </si>
  <si>
    <t>0229</t>
  </si>
  <si>
    <t>0230</t>
  </si>
  <si>
    <t>0231</t>
  </si>
  <si>
    <t>0232</t>
  </si>
  <si>
    <t>0233</t>
  </si>
  <si>
    <t>0237</t>
  </si>
  <si>
    <t>0238</t>
  </si>
  <si>
    <t>0241</t>
  </si>
  <si>
    <t>0242</t>
  </si>
  <si>
    <t>0243</t>
  </si>
  <si>
    <t>0244</t>
  </si>
  <si>
    <t>0245</t>
  </si>
  <si>
    <t>0246</t>
  </si>
  <si>
    <t>0247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</si>
  <si>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</si>
  <si>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</si>
  <si>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</si>
  <si>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</si>
  <si>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</si>
  <si>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</si>
  <si>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</si>
  <si>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</si>
  <si>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</si>
  <si>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 xml:space="preserve">               SUMA TOTAL</t>
  </si>
  <si>
    <t>0010</t>
  </si>
  <si>
    <t>Año</t>
  </si>
  <si>
    <t>Anexo</t>
  </si>
  <si>
    <t>Clave</t>
  </si>
  <si>
    <t>Importe</t>
  </si>
  <si>
    <t>0301</t>
  </si>
  <si>
    <t>0302</t>
  </si>
  <si>
    <t>0303</t>
  </si>
  <si>
    <t>0304</t>
  </si>
  <si>
    <t>0305</t>
  </si>
  <si>
    <t>0306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</si>
  <si>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</si>
  <si>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</si>
  <si>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</si>
  <si>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</si>
  <si>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</si>
  <si>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</si>
  <si>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</si>
  <si>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</si>
  <si>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</si>
  <si>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</si>
  <si>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</si>
  <si>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</si>
  <si>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</si>
  <si>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</si>
  <si>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</si>
  <si>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</si>
  <si>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</si>
  <si>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</si>
  <si>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</si>
  <si>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</si>
  <si>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</si>
  <si>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</si>
  <si>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</si>
  <si>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</si>
  <si>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</si>
  <si>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0335</t>
  </si>
  <si>
    <t>0336</t>
  </si>
  <si>
    <t>0338</t>
  </si>
  <si>
    <t>0339</t>
  </si>
  <si>
    <t>0340</t>
  </si>
  <si>
    <t>0341</t>
  </si>
  <si>
    <t>0342</t>
  </si>
  <si>
    <t>0401</t>
  </si>
  <si>
    <t>0402</t>
  </si>
  <si>
    <t>0403</t>
  </si>
  <si>
    <t>0404</t>
  </si>
  <si>
    <t>0406</t>
  </si>
  <si>
    <t>0407</t>
  </si>
  <si>
    <t>0408</t>
  </si>
  <si>
    <t>0409</t>
  </si>
  <si>
    <t>0410</t>
  </si>
  <si>
    <t>0411</t>
  </si>
  <si>
    <t>0412</t>
  </si>
  <si>
    <t>0413</t>
  </si>
  <si>
    <t>0417</t>
  </si>
  <si>
    <t>0418</t>
  </si>
  <si>
    <t>0419</t>
  </si>
  <si>
    <t>0420</t>
  </si>
  <si>
    <t>0422</t>
  </si>
  <si>
    <t>0423</t>
  </si>
  <si>
    <t xml:space="preserve">    5.3. FFPC. Gastos del ejercicio corriente</t>
  </si>
  <si>
    <t>Número Entidad</t>
  </si>
  <si>
    <t xml:space="preserve">         2.1.3. Socios. Otros préstamos y créditos con garantía real</t>
  </si>
  <si>
    <t xml:space="preserve">         2.1.4. Socios. Otros préstamos y créditos a plazo</t>
  </si>
  <si>
    <t xml:space="preserve">               TOTAL ACTIVO</t>
  </si>
  <si>
    <t xml:space="preserve">               TOTAL PASIVO</t>
  </si>
  <si>
    <t>Sección Deudora</t>
  </si>
  <si>
    <t>Saldo Deudor</t>
  </si>
  <si>
    <t>Observaciones</t>
  </si>
  <si>
    <t>TOTAL</t>
  </si>
  <si>
    <t>Fecha de los estados financieros que acompaña:</t>
  </si>
  <si>
    <t>CRÉDITO A OTRAS SECCIONES</t>
  </si>
  <si>
    <t>Financiación del inmovilizado</t>
  </si>
  <si>
    <t>Vº Bº El Presidente</t>
  </si>
  <si>
    <t>la Sección de Crédito</t>
  </si>
  <si>
    <t>Financiación del circulante</t>
  </si>
  <si>
    <t>Sección</t>
  </si>
  <si>
    <t>Límite de crédito</t>
  </si>
  <si>
    <t>1. RIESGOS CON COBERTURA OBLIGATORIA</t>
  </si>
  <si>
    <t>Importe base de la cobertura</t>
  </si>
  <si>
    <t>Cobertura mínima</t>
  </si>
  <si>
    <t xml:space="preserve">     1.1. Clasificados como morosos o dudosos en función de su morosidad</t>
  </si>
  <si>
    <t xml:space="preserve">            1.1.1. Con carácter general:</t>
  </si>
  <si>
    <t xml:space="preserve">                      - Más de 6 meses vencidos sin exceder de 12</t>
  </si>
  <si>
    <t xml:space="preserve">                      - Más de 12 meses vencidos sin exceder de 18</t>
  </si>
  <si>
    <t xml:space="preserve">            - Cobertura inferior al 25%</t>
  </si>
  <si>
    <t xml:space="preserve">            - Cobertura igual al 25%</t>
  </si>
  <si>
    <t xml:space="preserve">            - Cobertura superior al 25%</t>
  </si>
  <si>
    <t xml:space="preserve">     1.3. Pasivos contingentes dudosos</t>
  </si>
  <si>
    <t xml:space="preserve">     1.4. Riesgos no documentados adecuadamente</t>
  </si>
  <si>
    <t xml:space="preserve">     3.1. Con cobertura del 1%</t>
  </si>
  <si>
    <t xml:space="preserve">     3.2. Con cobertura el 0,5%</t>
  </si>
  <si>
    <t xml:space="preserve">                      - Más de 3 años vencidos sin exceder de 4</t>
  </si>
  <si>
    <t xml:space="preserve">                      - Más de 4 años vencidos sin exceder de 5</t>
  </si>
  <si>
    <t xml:space="preserve">                      - Más de 5 años vencidos sin exceder de 6</t>
  </si>
  <si>
    <t xml:space="preserve">                      - Más de 6 años</t>
  </si>
  <si>
    <t xml:space="preserve">     1.2. Clasificados como morosos o dudosos por razones distintas de la morosidad</t>
  </si>
  <si>
    <t>NÚMERO:</t>
  </si>
  <si>
    <t>COOPERATIVA:</t>
  </si>
  <si>
    <t>1. TESORERÍA E INTERMEDIARIOS FINANCIEROS</t>
  </si>
  <si>
    <t>3. CARTERA DE TÍTULOS</t>
  </si>
  <si>
    <t>5. APLICACIÓN DEL FONDO DE FORMACIÓN Y PROMOCIÓN COOPERATIVA</t>
  </si>
  <si>
    <t>Correspondiente a</t>
  </si>
  <si>
    <t>FECHA ESTADOS (dd/mm/aa):</t>
  </si>
  <si>
    <t>TRIMESTRE DEL EJERCICIO:</t>
  </si>
  <si>
    <t xml:space="preserve">         2.1.2. Socios. Préstamos y créditos de regulación especial</t>
  </si>
  <si>
    <t xml:space="preserve">    1.4. Cajas de Ahorros</t>
  </si>
  <si>
    <t xml:space="preserve">         1.4.1. Cajas de Ahorros. Cuentas a la vista</t>
  </si>
  <si>
    <t xml:space="preserve">         1.4.2. Cajas de Ahorros. Cuentas a plazo</t>
  </si>
  <si>
    <t xml:space="preserve">    1.5. Cheques a cargo de intermediarios financieros</t>
  </si>
  <si>
    <t xml:space="preserve">    1.6. Otros activos monetarios</t>
  </si>
  <si>
    <t xml:space="preserve">    2.3. Activos dudosos</t>
  </si>
  <si>
    <t xml:space="preserve">    4.3. Inmovilizado inmaterial</t>
  </si>
  <si>
    <t xml:space="preserve">    5.1. FFPC. Inmuebles</t>
  </si>
  <si>
    <t xml:space="preserve">    5.2. FFPC. Otros inmovilizados</t>
  </si>
  <si>
    <t>6. PERIODIFICACIONES</t>
  </si>
  <si>
    <t xml:space="preserve">    6.1. Intereses activos devengados y no vencidos</t>
  </si>
  <si>
    <t xml:space="preserve">    6.2. Gastos pagados y no devengados</t>
  </si>
  <si>
    <t xml:space="preserve">    6.3. Otras periodificaciones activas</t>
  </si>
  <si>
    <t>1. FONDOS PROPIOS</t>
  </si>
  <si>
    <t xml:space="preserve">    1.1. Dotaciones a capital</t>
  </si>
  <si>
    <t xml:space="preserve">    1.2. Reserva obligatoria</t>
  </si>
  <si>
    <t xml:space="preserve">    1.3. Reserva voluntaria</t>
  </si>
  <si>
    <t xml:space="preserve">    1.5. Resultados negativos de ejercicios anteriores</t>
  </si>
  <si>
    <t xml:space="preserve">    1.6. Resultados del último ejercicio pendientes de aplicar</t>
  </si>
  <si>
    <t xml:space="preserve">    1.7. Resultados provisionales del ejercicio corriente</t>
  </si>
  <si>
    <t xml:space="preserve">         1.1.1. Aportaciones sociales</t>
  </si>
  <si>
    <t xml:space="preserve">         1.1.2. Menos: Aportaciones pendientes de desembolsar</t>
  </si>
  <si>
    <t xml:space="preserve">         1.3.1. Computable</t>
  </si>
  <si>
    <t xml:space="preserve">         1.3.2. No computable</t>
  </si>
  <si>
    <t>0248</t>
  </si>
  <si>
    <t>0249</t>
  </si>
  <si>
    <t>0250</t>
  </si>
  <si>
    <t>0251</t>
  </si>
  <si>
    <t>0252</t>
  </si>
  <si>
    <t>2. FONDO DE FORMACIÓN Y PROMOCIÓN COOPERATIVA</t>
  </si>
  <si>
    <t>3. INTERMEDIARIOS FINANCIEROS</t>
  </si>
  <si>
    <t xml:space="preserve">    3.1. Cooperativas de Crédito</t>
  </si>
  <si>
    <t xml:space="preserve">    3.2. Bancos</t>
  </si>
  <si>
    <t xml:space="preserve">    3.3. Cajas de Ahorros</t>
  </si>
  <si>
    <t xml:space="preserve">    3.4. Efectos redescontados o endosados</t>
  </si>
  <si>
    <t>4. ACREEDORES</t>
  </si>
  <si>
    <t xml:space="preserve">    4.1. Socios</t>
  </si>
  <si>
    <t xml:space="preserve">         4.1.2. Cuentas de ahorro</t>
  </si>
  <si>
    <t xml:space="preserve">         4.1.3. Depósitos a plazo</t>
  </si>
  <si>
    <t xml:space="preserve">    4.2. Secciones</t>
  </si>
  <si>
    <t>5. EFECTOS Y DEMÁS OBLIGACIONES A PAGAR</t>
  </si>
  <si>
    <t xml:space="preserve">    5.2. Desembolsos pendientes por adquisición de inmovilizado</t>
  </si>
  <si>
    <t xml:space="preserve">    5.3. Obligaciones de pago por retenciones fiscales y sociales</t>
  </si>
  <si>
    <t xml:space="preserve">         5.3.1. IRPF empleados</t>
  </si>
  <si>
    <t xml:space="preserve">         5.3.2. Seguridad Social empleados</t>
  </si>
  <si>
    <t xml:space="preserve">         5.3.3. Retenciones del capital mobiliario</t>
  </si>
  <si>
    <t xml:space="preserve">    5.4. Otras partidas pendientes de pago</t>
  </si>
  <si>
    <t>0254</t>
  </si>
  <si>
    <t xml:space="preserve">    6.1. Fondo para insolvencias</t>
  </si>
  <si>
    <t xml:space="preserve">    6.2. Otros fondos especiales</t>
  </si>
  <si>
    <t xml:space="preserve">    7.1. Impuesto Sociedades. Liquidaciones a pagar</t>
  </si>
  <si>
    <t>1. PASIVOS CONTINGENTES</t>
  </si>
  <si>
    <t>0011</t>
  </si>
  <si>
    <t>0012</t>
  </si>
  <si>
    <t>0013</t>
  </si>
  <si>
    <t>2. DISPONIBLE EN CUENTAS DE CRÉDITO</t>
  </si>
  <si>
    <t>0014</t>
  </si>
  <si>
    <t>0015</t>
  </si>
  <si>
    <t>3. CRÉDITOS EN SUSPENSO REGULARIZADOS</t>
  </si>
  <si>
    <t>4. EFECTOS RECIBIDOS EN COMISIÓN DE COBRO</t>
  </si>
  <si>
    <t>5. DEPÓSITOS</t>
  </si>
  <si>
    <t xml:space="preserve">    5.1. Depósitos de valores en otras entidades (propios y recibidos)</t>
  </si>
  <si>
    <t xml:space="preserve">    5.2. Depósitos en la Sección de Crédito</t>
  </si>
  <si>
    <t>6. OTRAS CUENTAS DE ORDEN</t>
  </si>
  <si>
    <t>1. INTERESES Y RENDIMIENTOS ASIMILADOS</t>
  </si>
  <si>
    <t>0426</t>
  </si>
  <si>
    <t xml:space="preserve">    1.1. Productos de inversiones crediticias (intereses y comisiones)</t>
  </si>
  <si>
    <t xml:space="preserve">    1.1. Préstamos de entidades de crédito a otras secciones de la cooperativa</t>
  </si>
  <si>
    <t xml:space="preserve">    1.2. Operaciones de entidades de crédito con asunción de riesgos</t>
  </si>
  <si>
    <t xml:space="preserve">    1.3. Otros avales y garantías</t>
  </si>
  <si>
    <t xml:space="preserve">    2.1. Socios</t>
  </si>
  <si>
    <t xml:space="preserve">    2.2. Secciones</t>
  </si>
  <si>
    <t xml:space="preserve">         1.1.1. Productos de crédito a socios</t>
  </si>
  <si>
    <t xml:space="preserve">         1.1.2. Productos de crédito a otras secciones de la cooperativa</t>
  </si>
  <si>
    <t xml:space="preserve">         1.2.1. Productos de Cooperativas de crédito</t>
  </si>
  <si>
    <t xml:space="preserve">         1.2.2. Productos de Bancos</t>
  </si>
  <si>
    <t xml:space="preserve">         1.2.3. Productos de Cajas de Ahorros</t>
  </si>
  <si>
    <t xml:space="preserve">         1.2.4. Productos de otros activos monetarios</t>
  </si>
  <si>
    <t xml:space="preserve">         1.3.1. Productos de fondos públicos</t>
  </si>
  <si>
    <t xml:space="preserve">         1.3.2. Productos de aportaciones a capital social de otras cooperativas</t>
  </si>
  <si>
    <t xml:space="preserve">         1.3.3. Productos de otros títulos</t>
  </si>
  <si>
    <t xml:space="preserve">    1.2. Productos de tesorería e intermediarios financieros</t>
  </si>
  <si>
    <t xml:space="preserve">    1.3. Productos de la cartera de títulos</t>
  </si>
  <si>
    <t>2. INTERESES Y CARGAS ASIMILADAS</t>
  </si>
  <si>
    <t xml:space="preserve">    2.1. Intereses de acreedores</t>
  </si>
  <si>
    <t>0348</t>
  </si>
  <si>
    <t>A) MARGEN DE INTERMEDIACIÓN</t>
  </si>
  <si>
    <t>0349</t>
  </si>
  <si>
    <t>3. COMISIONES PERCIBIDAS</t>
  </si>
  <si>
    <t>0427</t>
  </si>
  <si>
    <t>B) MARGEN ORDINARIO</t>
  </si>
  <si>
    <t>0350</t>
  </si>
  <si>
    <t>4. OTROS PRODUCTOS Y CARGAS DE EXPLOTACIÓN</t>
  </si>
  <si>
    <t>0428</t>
  </si>
  <si>
    <t>5. GASTOS DE PERSONAL</t>
  </si>
  <si>
    <t xml:space="preserve">    5.1. Sueldos y gratificaciones del personal</t>
  </si>
  <si>
    <t xml:space="preserve">    5.2. Cuotas de la Seguridad Social</t>
  </si>
  <si>
    <t xml:space="preserve">    5.3. Otros gastos de personal</t>
  </si>
  <si>
    <t xml:space="preserve">    4.1. Ingresos por alquileres de inmuebles</t>
  </si>
  <si>
    <t xml:space="preserve">    4.2. Ingresos por prestación de servicios no financieros</t>
  </si>
  <si>
    <t xml:space="preserve">    4.3. Gastos por servicios no financieros</t>
  </si>
  <si>
    <t xml:space="preserve">    3.1. Comisiones de avales y garantías</t>
  </si>
  <si>
    <t xml:space="preserve">    3.2. Comisiones por otros servicios</t>
  </si>
  <si>
    <t xml:space="preserve">         2.1.1. Intereses de cuentas corrientes de socios</t>
  </si>
  <si>
    <t xml:space="preserve">         2.1.2. Intereses de cuentas de ahorro de socios</t>
  </si>
  <si>
    <t xml:space="preserve">         2.1.3. Intereses de depósitos a plazo de socios</t>
  </si>
  <si>
    <t xml:space="preserve">         2.1.4. Intereses de cuentas de otras secciones</t>
  </si>
  <si>
    <t xml:space="preserve">         2.1.5. Intereses de otras cuentas de acreedores</t>
  </si>
  <si>
    <t xml:space="preserve">         2.2.1. Intereses y comisiones de Cooperativas de crédito</t>
  </si>
  <si>
    <t xml:space="preserve">         2.2.2. Intereses y comisiones de Bancos</t>
  </si>
  <si>
    <t xml:space="preserve">         2.2.3. Intereses y comisiones de Cajas de ahorros</t>
  </si>
  <si>
    <t xml:space="preserve">         2.2.4. Intereses y comisiones varias</t>
  </si>
  <si>
    <t>6. GASTOS GENERALES</t>
  </si>
  <si>
    <t xml:space="preserve">    6.1. Alquileres</t>
  </si>
  <si>
    <t xml:space="preserve">    6.2. Conservación y reparación de inmovilizado</t>
  </si>
  <si>
    <t xml:space="preserve">    6.3. Alumbrado, agua y calefacción</t>
  </si>
  <si>
    <t xml:space="preserve">    6.4. Impresos y material de oficina</t>
  </si>
  <si>
    <t xml:space="preserve">    6.5. Comunicaciones</t>
  </si>
  <si>
    <t xml:space="preserve">    6.6. Servicios exteriores</t>
  </si>
  <si>
    <t xml:space="preserve">    6.7. Judiciales y similares</t>
  </si>
  <si>
    <t xml:space="preserve">    6.8. Tributos</t>
  </si>
  <si>
    <t xml:space="preserve">    6.9. Representación y desplazamientos</t>
  </si>
  <si>
    <t xml:space="preserve">    6.10. Publicidad y propaganda</t>
  </si>
  <si>
    <t xml:space="preserve">    6.12. Primas de seguros</t>
  </si>
  <si>
    <t xml:space="preserve">    6.13. Otros gastos menores</t>
  </si>
  <si>
    <t>7. AMORTIZACIONES</t>
  </si>
  <si>
    <t xml:space="preserve">    7.1. Amortización de mobiliario e instalaciones</t>
  </si>
  <si>
    <t xml:space="preserve">    7.2. Amortización de inmuebles</t>
  </si>
  <si>
    <t>0351</t>
  </si>
  <si>
    <t xml:space="preserve">    7.3. Amortización de inmovilizado inmaterial</t>
  </si>
  <si>
    <t>0352</t>
  </si>
  <si>
    <t>8. SANEAMIENTO DE ACTIVOS</t>
  </si>
  <si>
    <t xml:space="preserve">    8.1. Amortización de insolvencias</t>
  </si>
  <si>
    <t xml:space="preserve">    8.3. Fondo para insolvencias disponible</t>
  </si>
  <si>
    <t>9. OTRAS GANANCIAS</t>
  </si>
  <si>
    <t>0429</t>
  </si>
  <si>
    <t>10. OTRAS PÉRDIDAS</t>
  </si>
  <si>
    <t xml:space="preserve">    9.1. Beneficios en operaciones con títulos valores</t>
  </si>
  <si>
    <t xml:space="preserve">    9.2. Beneficios netos por enajenación de inmovilizado</t>
  </si>
  <si>
    <t xml:space="preserve">    9.3. Créditos en suspenso recuperados</t>
  </si>
  <si>
    <t xml:space="preserve">    9.4. Otros productos</t>
  </si>
  <si>
    <t xml:space="preserve">    10.1. Pérdidas en operaciones con títulos valores</t>
  </si>
  <si>
    <t>0353</t>
  </si>
  <si>
    <t xml:space="preserve">    10.2. Pérdidas netas por enajenación de inmovilizado</t>
  </si>
  <si>
    <t xml:space="preserve">    10.3. Otros quebrantos</t>
  </si>
  <si>
    <t>D) RESULTADO ANTES DE IMPUESTOS</t>
  </si>
  <si>
    <t>0430</t>
  </si>
  <si>
    <t>11. Impuesto de sociedades</t>
  </si>
  <si>
    <t>0354</t>
  </si>
  <si>
    <t>12. Dotación al Fondo de Formación y promoción cooperativa</t>
  </si>
  <si>
    <t>E) RESULTADOS DEL EJERCICIO</t>
  </si>
  <si>
    <t>0431</t>
  </si>
  <si>
    <t xml:space="preserve">    2.2. Intereses y comisiones de intermediarios financieros</t>
  </si>
  <si>
    <t>ACTIVOS DUDOSOS, FONDOS DE INSOLVENCIA</t>
  </si>
  <si>
    <t>0061</t>
  </si>
  <si>
    <t>0062</t>
  </si>
  <si>
    <t>0063</t>
  </si>
  <si>
    <t xml:space="preserve">                      - Hasta 6 meses</t>
  </si>
  <si>
    <t>0026</t>
  </si>
  <si>
    <t>0085</t>
  </si>
  <si>
    <t>0064</t>
  </si>
  <si>
    <t>0065</t>
  </si>
  <si>
    <t xml:space="preserve">                      - Más de 18 meses vencidos sin exceder de 24</t>
  </si>
  <si>
    <t>0027</t>
  </si>
  <si>
    <t>0086</t>
  </si>
  <si>
    <t xml:space="preserve">                      - Más de 24 meses</t>
  </si>
  <si>
    <t>0028</t>
  </si>
  <si>
    <t>0087</t>
  </si>
  <si>
    <t xml:space="preserve">            1.1.2. Con garantía hipotecaria (artículo 5, apartado 2.3, párrafo 4 b):</t>
  </si>
  <si>
    <t>0068</t>
  </si>
  <si>
    <t xml:space="preserve">                      - Hasta 3 años</t>
  </si>
  <si>
    <t>0029</t>
  </si>
  <si>
    <t>0088</t>
  </si>
  <si>
    <t>0069</t>
  </si>
  <si>
    <t>0070</t>
  </si>
  <si>
    <t>0071</t>
  </si>
  <si>
    <t>0072</t>
  </si>
  <si>
    <t>0073</t>
  </si>
  <si>
    <t>0074</t>
  </si>
  <si>
    <t>0075</t>
  </si>
  <si>
    <t>0016</t>
  </si>
  <si>
    <t>0076</t>
  </si>
  <si>
    <t>0017</t>
  </si>
  <si>
    <t>0077</t>
  </si>
  <si>
    <t>0078</t>
  </si>
  <si>
    <t>2. INVERSIONES CREDITICIAS Y PASIVOS CONTINGENTES</t>
  </si>
  <si>
    <t>0022</t>
  </si>
  <si>
    <t>0080</t>
  </si>
  <si>
    <t>0023</t>
  </si>
  <si>
    <t>0081</t>
  </si>
  <si>
    <t>0024</t>
  </si>
  <si>
    <t>0082</t>
  </si>
  <si>
    <t>0025</t>
  </si>
  <si>
    <t>0083</t>
  </si>
  <si>
    <t>0084</t>
  </si>
  <si>
    <t>0030</t>
  </si>
  <si>
    <t xml:space="preserve">    1.2. Cooperativas de Crédito</t>
  </si>
  <si>
    <t xml:space="preserve">         1.2.1. Cooperativas de Crédito. Cuentas a la vista</t>
  </si>
  <si>
    <t xml:space="preserve">         1.2.2. Cooperativas de Crédito. Cuentas a plazo</t>
  </si>
  <si>
    <t xml:space="preserve">    1.3. Bancos</t>
  </si>
  <si>
    <t xml:space="preserve">         1.3.1. Bancos. Cuentas a la vista</t>
  </si>
  <si>
    <t xml:space="preserve">         1.3.2. Bancos. Cuentas a plazo</t>
  </si>
  <si>
    <t xml:space="preserve">         2.2.2. Secciones. Otros préstamos y créditos a plazo</t>
  </si>
  <si>
    <t xml:space="preserve">         2.2.3. Secciones. Créditos a la vista y varios</t>
  </si>
  <si>
    <t xml:space="preserve">    6.3. Productos anticipados no devengados</t>
  </si>
  <si>
    <t xml:space="preserve">    6.4. Intereses pasivos devengados y no vencidos</t>
  </si>
  <si>
    <t xml:space="preserve">    6.5. Gastos devengados y no vencidos</t>
  </si>
  <si>
    <t>3. TOTAL COBERTURA NECESARIA</t>
  </si>
  <si>
    <t>4. FONDOS DE INSOLVENCIAS EFECTIVAMENTE CONSTITUIDOS</t>
  </si>
  <si>
    <t>ALMAZARA</t>
  </si>
  <si>
    <t>BODEGA</t>
  </si>
  <si>
    <t>SUMINISTROS / ALMACÉN</t>
  </si>
  <si>
    <t>HORTOFRUTÍCOLA / COMERCIAL</t>
  </si>
  <si>
    <t>GASOLINERA</t>
  </si>
  <si>
    <t>OTRAS</t>
  </si>
  <si>
    <t>Importe Inicial</t>
  </si>
  <si>
    <t>0103</t>
  </si>
  <si>
    <t>0114</t>
  </si>
  <si>
    <t>Fecha Inicio</t>
  </si>
  <si>
    <t>0204</t>
  </si>
  <si>
    <t>0210</t>
  </si>
  <si>
    <t>0414</t>
  </si>
  <si>
    <t>Elemento del inmovilizado financiado</t>
  </si>
  <si>
    <t>0503</t>
  </si>
  <si>
    <t>0501</t>
  </si>
  <si>
    <t>0504</t>
  </si>
  <si>
    <t>0502</t>
  </si>
  <si>
    <t>0510</t>
  </si>
  <si>
    <t>0514</t>
  </si>
  <si>
    <t>Saldo Acreedor</t>
  </si>
  <si>
    <t>Detalle de la campaña o actividad financiada</t>
  </si>
  <si>
    <t>0701</t>
  </si>
  <si>
    <t>0703</t>
  </si>
  <si>
    <t>0704</t>
  </si>
  <si>
    <t>0702</t>
  </si>
  <si>
    <t>0710</t>
  </si>
  <si>
    <t>0714</t>
  </si>
  <si>
    <t xml:space="preserve">TOTAL </t>
  </si>
  <si>
    <t>DETALLE DE OTRAS CUENTAS DIVERSAS ACTIVO</t>
  </si>
  <si>
    <t>CONCEPTO</t>
  </si>
  <si>
    <t>IMPORTE</t>
  </si>
  <si>
    <t>DETALLE DE OTRAS CUENTAS DIVERSAS PASIVO</t>
  </si>
  <si>
    <t>0200</t>
  </si>
  <si>
    <t>0415</t>
  </si>
  <si>
    <t>0255</t>
  </si>
  <si>
    <t xml:space="preserve">    4.3. Otras cuentas de acreedores</t>
  </si>
  <si>
    <t>BALANCE RESERVADO</t>
  </si>
  <si>
    <t>LUGAR DE FIRMA</t>
  </si>
  <si>
    <t>FECHA DE FIRMA (dd/mm/aa)</t>
  </si>
  <si>
    <t>En caso de presentación en papel, cumplimente lo siguiente</t>
  </si>
  <si>
    <t xml:space="preserve">    2.1. Crédito a socios</t>
  </si>
  <si>
    <t xml:space="preserve">    2.2. Crédito a otras secciones de la Cooperativa</t>
  </si>
  <si>
    <t xml:space="preserve">    3.2. Aportaciones a capital social de otras cooperativas</t>
  </si>
  <si>
    <t xml:space="preserve">    1.4. Reserva por regularización de balance</t>
  </si>
  <si>
    <t xml:space="preserve">         4.1.1. Cuentas corrientes</t>
  </si>
  <si>
    <t xml:space="preserve">    5.1. Cheques y órdenes de pago</t>
  </si>
  <si>
    <t>6. FONDOS ESPECIALES Y PERIODIFICACIONES</t>
  </si>
  <si>
    <t>CUENTAS DE ORDEN</t>
  </si>
  <si>
    <t>0160</t>
  </si>
  <si>
    <t>0161</t>
  </si>
  <si>
    <t>0253</t>
  </si>
  <si>
    <t>0162</t>
  </si>
  <si>
    <t>0256</t>
  </si>
  <si>
    <t>CUENTA DE PÉRDIDAS Y GANANCIAS RESERVADA</t>
  </si>
  <si>
    <t xml:space="preserve">    6.11. Informática</t>
  </si>
  <si>
    <t>C) MARGEN DE EXPLOTACIÓN</t>
  </si>
  <si>
    <t xml:space="preserve">    8.2. Dotación al fondo para insolvencias</t>
  </si>
  <si>
    <t>0355</t>
  </si>
  <si>
    <t>0356</t>
  </si>
  <si>
    <t>0421</t>
  </si>
  <si>
    <t>Anexo 3</t>
  </si>
  <si>
    <t>El Director de</t>
  </si>
  <si>
    <t>Anexo 4</t>
  </si>
  <si>
    <t>Anexo 6</t>
  </si>
  <si>
    <t>ANEXO 1</t>
  </si>
  <si>
    <t>correspondiente a</t>
  </si>
  <si>
    <t xml:space="preserve">Trimestre </t>
  </si>
  <si>
    <t>ANEXO 2</t>
  </si>
  <si>
    <t>Cooperativa</t>
  </si>
  <si>
    <t>RESTRICCIONES</t>
  </si>
  <si>
    <t>DATOS A CUMPLIMENTAR</t>
  </si>
  <si>
    <t>Plazo de la Operación (meses)</t>
  </si>
  <si>
    <t>Plazo de la operación (meses)</t>
  </si>
  <si>
    <t>RECUERDE QUE LOS IMPORTES SE DEBEN INTRODUCIR EN EUROS REDONDEADOS SIN</t>
  </si>
  <si>
    <t>DECIMALES</t>
  </si>
  <si>
    <t>RECUERDE GUARDAR UNA COPIA DE LA HOJA DE CALCULO DE CADA ESTADO ENVIADO.</t>
  </si>
  <si>
    <t>LE FACILITARÁ LA REMISIÓN DE MODIFICACIONES DE ESTADOS</t>
  </si>
  <si>
    <t xml:space="preserve">RECUERDE QUE LOS IMPORTES DE LA CUENTA DE PÉRDIDAS Y GANANCIAS DEBEN </t>
  </si>
  <si>
    <t>INTRODUCIRSE CON SU SIGNO CORRESPONDIENTE (GASTOS CON SIGNO MENOS)</t>
  </si>
  <si>
    <t>Cifras en euros redondeados.</t>
  </si>
  <si>
    <t>Euros</t>
  </si>
  <si>
    <t>REALIZAR TRAMITE</t>
  </si>
  <si>
    <t>Tipo de Interés %</t>
  </si>
  <si>
    <t>Tipo de interés %</t>
  </si>
  <si>
    <t>SI</t>
  </si>
  <si>
    <t>NO</t>
  </si>
  <si>
    <t>Indique si debe incluir datos en el Anexo 5</t>
  </si>
  <si>
    <t xml:space="preserve">MANUAL DE AYUDA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</si>
</sst>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[$-C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_ ;[Red]\-#,##0\ "/>
    <numFmt numFmtId="180" formatCode="0_ ;\-0\ "/>
    <numFmt numFmtId="181" formatCode="0_ ;[Red]\-0\ "/>
    <numFmt numFmtId="182" formatCode="mmm\-yyyy"/>
    <numFmt numFmtId="183" formatCode="[$-C0A]d\ &quot;de&quot;\ mmmm\ &quot;de&quot;\ yyyy;@"/>
    <numFmt numFmtId="184" formatCode="[$-C0A]d\-mmm\-yy;@"/>
    <numFmt numFmtId="185" formatCode="#,##0.0"/>
    <numFmt numFmtId="186" formatCode="00000"/>
    <numFmt numFmtId="187" formatCode="0.000"/>
    <numFmt numFmtId="188" formatCode="dd\-mm\-yy;@"/>
  </numFmts>
  <fonts count="42">
    <font>
      <sz val="10"/>
      <name val="Times New Roman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0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u val="single"/>
      <sz val="11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8"/>
      <name val="Times New Roman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sz val="10"/>
      <color indexed="10"/>
      <name val="Verdana"/>
      <family val="2"/>
    </font>
    <font>
      <sz val="12"/>
      <name val="Times New Roman"/>
      <family val="1"/>
    </font>
    <font>
      <b/>
      <sz val="10"/>
      <color indexed="9"/>
      <name val="Verdana"/>
      <family val="2"/>
    </font>
    <font>
      <b/>
      <sz val="10"/>
      <name val="Times New Roman"/>
      <family val="0"/>
    </font>
    <font>
      <sz val="10"/>
      <color indexed="10"/>
      <name val="Times New Roman"/>
      <family val="0"/>
    </font>
    <font>
      <sz val="10"/>
      <color indexed="9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29" fillId="4" borderId="0" applyNumberFormat="0" applyBorder="0" applyAlignment="0" applyProtection="0"/>
    <xf numFmtId="0" fontId="34" fillId="16" borderId="1" applyNumberFormat="0" applyAlignment="0" applyProtection="0"/>
    <xf numFmtId="0" fontId="36" fillId="17" borderId="2" applyNumberFormat="0" applyAlignment="0" applyProtection="0"/>
    <xf numFmtId="0" fontId="35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32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3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1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" fillId="0" borderId="24" xfId="0" applyFont="1" applyBorder="1" applyAlignment="1">
      <alignment/>
    </xf>
    <xf numFmtId="0" fontId="11" fillId="0" borderId="0" xfId="0" applyFont="1" applyAlignment="1">
      <alignment/>
    </xf>
    <xf numFmtId="0" fontId="2" fillId="0" borderId="12" xfId="0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179" fontId="4" fillId="0" borderId="10" xfId="0" applyNumberFormat="1" applyFont="1" applyBorder="1" applyAlignment="1" applyProtection="1">
      <alignment/>
      <protection locked="0"/>
    </xf>
    <xf numFmtId="179" fontId="3" fillId="16" borderId="10" xfId="0" applyNumberFormat="1" applyFont="1" applyFill="1" applyBorder="1" applyAlignment="1">
      <alignment/>
    </xf>
    <xf numFmtId="179" fontId="2" fillId="0" borderId="25" xfId="0" applyNumberFormat="1" applyFont="1" applyBorder="1" applyAlignment="1" applyProtection="1">
      <alignment/>
      <protection locked="0"/>
    </xf>
    <xf numFmtId="179" fontId="2" fillId="0" borderId="26" xfId="0" applyNumberFormat="1" applyFont="1" applyBorder="1" applyAlignment="1" applyProtection="1">
      <alignment/>
      <protection locked="0"/>
    </xf>
    <xf numFmtId="179" fontId="2" fillId="0" borderId="27" xfId="0" applyNumberFormat="1" applyFont="1" applyBorder="1" applyAlignment="1" applyProtection="1">
      <alignment/>
      <protection locked="0"/>
    </xf>
    <xf numFmtId="179" fontId="2" fillId="0" borderId="10" xfId="0" applyNumberFormat="1" applyFont="1" applyBorder="1" applyAlignment="1" applyProtection="1">
      <alignment/>
      <protection locked="0"/>
    </xf>
    <xf numFmtId="179" fontId="2" fillId="0" borderId="28" xfId="0" applyNumberFormat="1" applyFont="1" applyBorder="1" applyAlignment="1" applyProtection="1">
      <alignment/>
      <protection locked="0"/>
    </xf>
    <xf numFmtId="179" fontId="1" fillId="16" borderId="19" xfId="0" applyNumberFormat="1" applyFont="1" applyFill="1" applyBorder="1" applyAlignment="1" applyProtection="1">
      <alignment/>
      <protection/>
    </xf>
    <xf numFmtId="179" fontId="1" fillId="16" borderId="29" xfId="0" applyNumberFormat="1" applyFont="1" applyFill="1" applyBorder="1" applyAlignment="1" applyProtection="1">
      <alignment/>
      <protection/>
    </xf>
    <xf numFmtId="179" fontId="1" fillId="16" borderId="19" xfId="0" applyNumberFormat="1" applyFont="1" applyFill="1" applyBorder="1" applyAlignment="1">
      <alignment/>
    </xf>
    <xf numFmtId="179" fontId="1" fillId="16" borderId="30" xfId="0" applyNumberFormat="1" applyFont="1" applyFill="1" applyBorder="1" applyAlignment="1">
      <alignment/>
    </xf>
    <xf numFmtId="179" fontId="1" fillId="16" borderId="10" xfId="0" applyNumberFormat="1" applyFont="1" applyFill="1" applyBorder="1" applyAlignment="1" applyProtection="1">
      <alignment/>
      <protection/>
    </xf>
    <xf numFmtId="179" fontId="1" fillId="16" borderId="28" xfId="0" applyNumberFormat="1" applyFont="1" applyFill="1" applyBorder="1" applyAlignment="1" applyProtection="1">
      <alignment/>
      <protection/>
    </xf>
    <xf numFmtId="179" fontId="1" fillId="16" borderId="10" xfId="0" applyNumberFormat="1" applyFont="1" applyFill="1" applyBorder="1" applyAlignment="1">
      <alignment/>
    </xf>
    <xf numFmtId="179" fontId="1" fillId="16" borderId="28" xfId="0" applyNumberFormat="1" applyFont="1" applyFill="1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0" fontId="7" fillId="0" borderId="26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5" xfId="0" applyFont="1" applyBorder="1" applyAlignment="1">
      <alignment/>
    </xf>
    <xf numFmtId="1" fontId="4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3" fontId="2" fillId="0" borderId="27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36" xfId="0" applyNumberFormat="1" applyFont="1" applyBorder="1" applyAlignment="1" applyProtection="1">
      <alignment/>
      <protection locked="0"/>
    </xf>
    <xf numFmtId="3" fontId="2" fillId="0" borderId="25" xfId="0" applyNumberFormat="1" applyFont="1" applyBorder="1" applyAlignment="1" applyProtection="1">
      <alignment/>
      <protection locked="0"/>
    </xf>
    <xf numFmtId="3" fontId="2" fillId="0" borderId="26" xfId="0" applyNumberFormat="1" applyFont="1" applyBorder="1" applyAlignment="1" applyProtection="1">
      <alignment/>
      <protection locked="0"/>
    </xf>
    <xf numFmtId="183" fontId="2" fillId="0" borderId="0" xfId="0" applyNumberFormat="1" applyFont="1" applyAlignment="1" applyProtection="1">
      <alignment horizontal="left"/>
      <protection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24" borderId="0" xfId="0" applyFont="1" applyFill="1" applyBorder="1" applyAlignment="1" applyProtection="1" quotePrefix="1">
      <alignment horizontal="left"/>
      <protection locked="0"/>
    </xf>
    <xf numFmtId="14" fontId="2" fillId="24" borderId="37" xfId="0" applyNumberFormat="1" applyFont="1" applyFill="1" applyBorder="1" applyAlignment="1" applyProtection="1">
      <alignment horizontal="left"/>
      <protection locked="0"/>
    </xf>
    <xf numFmtId="0" fontId="2" fillId="24" borderId="0" xfId="0" applyFont="1" applyFill="1" applyBorder="1" applyAlignment="1" applyProtection="1">
      <alignment horizontal="left"/>
      <protection locked="0"/>
    </xf>
    <xf numFmtId="0" fontId="2" fillId="24" borderId="38" xfId="0" applyFont="1" applyFill="1" applyBorder="1" applyAlignment="1" applyProtection="1">
      <alignment horizontal="left"/>
      <protection locked="0"/>
    </xf>
    <xf numFmtId="0" fontId="2" fillId="24" borderId="39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2" fillId="0" borderId="27" xfId="0" applyFont="1" applyBorder="1" applyAlignment="1" applyProtection="1">
      <alignment horizontal="justify" wrapText="1" shrinkToFit="1"/>
      <protection locked="0"/>
    </xf>
    <xf numFmtId="0" fontId="2" fillId="0" borderId="10" xfId="0" applyFont="1" applyBorder="1" applyAlignment="1" applyProtection="1">
      <alignment horizontal="justify" wrapText="1" shrinkToFit="1"/>
      <protection locked="0"/>
    </xf>
    <xf numFmtId="0" fontId="2" fillId="0" borderId="27" xfId="0" applyFont="1" applyBorder="1" applyAlignment="1" applyProtection="1">
      <alignment horizontal="left" wrapText="1" shrinkToFit="1"/>
      <protection locked="0"/>
    </xf>
    <xf numFmtId="0" fontId="2" fillId="0" borderId="10" xfId="0" applyFont="1" applyBorder="1" applyAlignment="1" applyProtection="1">
      <alignment horizontal="left" wrapText="1" shrinkToFit="1"/>
      <protection locked="0"/>
    </xf>
    <xf numFmtId="0" fontId="1" fillId="0" borderId="4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2" fillId="24" borderId="41" xfId="0" applyFont="1" applyFill="1" applyBorder="1" applyAlignment="1">
      <alignment/>
    </xf>
    <xf numFmtId="0" fontId="2" fillId="24" borderId="42" xfId="0" applyFont="1" applyFill="1" applyBorder="1" applyAlignment="1">
      <alignment/>
    </xf>
    <xf numFmtId="0" fontId="1" fillId="0" borderId="19" xfId="0" applyFont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 wrapText="1"/>
    </xf>
    <xf numFmtId="49" fontId="2" fillId="16" borderId="10" xfId="0" applyNumberFormat="1" applyFont="1" applyFill="1" applyBorder="1" applyAlignment="1">
      <alignment horizontal="center"/>
    </xf>
    <xf numFmtId="183" fontId="2" fillId="0" borderId="0" xfId="0" applyNumberFormat="1" applyFont="1" applyAlignment="1" applyProtection="1">
      <alignment horizontal="center"/>
      <protection/>
    </xf>
    <xf numFmtId="49" fontId="2" fillId="16" borderId="13" xfId="0" applyNumberFormat="1" applyFont="1" applyFill="1" applyBorder="1" applyAlignment="1" applyProtection="1">
      <alignment horizontal="center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179" fontId="3" fillId="16" borderId="10" xfId="0" applyNumberFormat="1" applyFont="1" applyFill="1" applyBorder="1" applyAlignment="1" applyProtection="1">
      <alignment/>
      <protection/>
    </xf>
    <xf numFmtId="3" fontId="2" fillId="0" borderId="33" xfId="0" applyNumberFormat="1" applyFont="1" applyBorder="1" applyAlignment="1" applyProtection="1">
      <alignment/>
      <protection/>
    </xf>
    <xf numFmtId="3" fontId="2" fillId="0" borderId="14" xfId="0" applyNumberFormat="1" applyFont="1" applyBorder="1" applyAlignment="1" applyProtection="1">
      <alignment/>
      <protection/>
    </xf>
    <xf numFmtId="3" fontId="2" fillId="0" borderId="36" xfId="0" applyNumberFormat="1" applyFont="1" applyBorder="1" applyAlignment="1">
      <alignment/>
    </xf>
    <xf numFmtId="183" fontId="1" fillId="0" borderId="0" xfId="0" applyNumberFormat="1" applyFont="1" applyAlignment="1" applyProtection="1">
      <alignment horizontal="left"/>
      <protection/>
    </xf>
    <xf numFmtId="183" fontId="7" fillId="0" borderId="0" xfId="0" applyNumberFormat="1" applyFont="1" applyAlignment="1" applyProtection="1">
      <alignment horizontal="left"/>
      <protection/>
    </xf>
    <xf numFmtId="179" fontId="2" fillId="0" borderId="31" xfId="0" applyNumberFormat="1" applyFont="1" applyBorder="1" applyAlignment="1" applyProtection="1">
      <alignment/>
      <protection locked="0"/>
    </xf>
    <xf numFmtId="49" fontId="2" fillId="16" borderId="25" xfId="0" applyNumberFormat="1" applyFont="1" applyFill="1" applyBorder="1" applyAlignment="1" applyProtection="1">
      <alignment horizontal="center" wrapText="1" shrinkToFit="1"/>
      <protection/>
    </xf>
    <xf numFmtId="49" fontId="2" fillId="16" borderId="26" xfId="0" applyNumberFormat="1" applyFont="1" applyFill="1" applyBorder="1" applyAlignment="1" applyProtection="1">
      <alignment horizontal="center" wrapText="1" shrinkToFit="1"/>
      <protection/>
    </xf>
    <xf numFmtId="49" fontId="2" fillId="16" borderId="36" xfId="0" applyNumberFormat="1" applyFont="1" applyFill="1" applyBorder="1" applyAlignment="1" applyProtection="1">
      <alignment horizontal="center" wrapText="1" shrinkToFit="1"/>
      <protection/>
    </xf>
    <xf numFmtId="49" fontId="2" fillId="16" borderId="25" xfId="0" applyNumberFormat="1" applyFont="1" applyFill="1" applyBorder="1" applyAlignment="1" applyProtection="1">
      <alignment horizontal="center"/>
      <protection/>
    </xf>
    <xf numFmtId="49" fontId="2" fillId="16" borderId="26" xfId="0" applyNumberFormat="1" applyFont="1" applyFill="1" applyBorder="1" applyAlignment="1" applyProtection="1">
      <alignment horizontal="center"/>
      <protection/>
    </xf>
    <xf numFmtId="49" fontId="2" fillId="16" borderId="27" xfId="0" applyNumberFormat="1" applyFont="1" applyFill="1" applyBorder="1" applyAlignment="1" applyProtection="1">
      <alignment horizontal="center"/>
      <protection/>
    </xf>
    <xf numFmtId="179" fontId="3" fillId="16" borderId="44" xfId="0" applyNumberFormat="1" applyFont="1" applyFill="1" applyBorder="1" applyAlignment="1">
      <alignment wrapText="1"/>
    </xf>
    <xf numFmtId="0" fontId="2" fillId="0" borderId="16" xfId="0" applyFont="1" applyBorder="1" applyAlignment="1" applyProtection="1">
      <alignment horizontal="center"/>
      <protection/>
    </xf>
    <xf numFmtId="0" fontId="1" fillId="16" borderId="10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49" fontId="1" fillId="16" borderId="10" xfId="0" applyNumberFormat="1" applyFont="1" applyFill="1" applyBorder="1" applyAlignment="1">
      <alignment horizontal="center"/>
    </xf>
    <xf numFmtId="3" fontId="4" fillId="0" borderId="26" xfId="0" applyNumberFormat="1" applyFont="1" applyBorder="1" applyAlignment="1" applyProtection="1">
      <alignment/>
      <protection locked="0"/>
    </xf>
    <xf numFmtId="49" fontId="1" fillId="0" borderId="19" xfId="0" applyNumberFormat="1" applyFont="1" applyBorder="1" applyAlignment="1">
      <alignment horizontal="center"/>
    </xf>
    <xf numFmtId="3" fontId="4" fillId="0" borderId="31" xfId="0" applyNumberFormat="1" applyFont="1" applyBorder="1" applyAlignment="1" applyProtection="1">
      <alignment/>
      <protection locked="0"/>
    </xf>
    <xf numFmtId="14" fontId="2" fillId="0" borderId="27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wrapText="1" shrinkToFit="1"/>
      <protection/>
    </xf>
    <xf numFmtId="0" fontId="2" fillId="0" borderId="46" xfId="0" applyFont="1" applyBorder="1" applyAlignment="1" applyProtection="1">
      <alignment wrapText="1" shrinkToFit="1"/>
      <protection/>
    </xf>
    <xf numFmtId="0" fontId="2" fillId="0" borderId="45" xfId="0" applyFont="1" applyBorder="1" applyAlignment="1" applyProtection="1">
      <alignment horizontal="left" wrapText="1" shrinkToFit="1"/>
      <protection/>
    </xf>
    <xf numFmtId="0" fontId="2" fillId="0" borderId="46" xfId="0" applyFont="1" applyBorder="1" applyAlignment="1" applyProtection="1">
      <alignment horizontal="left" wrapText="1" shrinkToFit="1"/>
      <protection/>
    </xf>
    <xf numFmtId="0" fontId="1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14" fontId="2" fillId="24" borderId="38" xfId="0" applyNumberFormat="1" applyFont="1" applyFill="1" applyBorder="1" applyAlignment="1" applyProtection="1">
      <alignment horizontal="left"/>
      <protection locked="0"/>
    </xf>
    <xf numFmtId="0" fontId="2" fillId="24" borderId="39" xfId="0" applyFont="1" applyFill="1" applyBorder="1" applyAlignment="1">
      <alignment/>
    </xf>
    <xf numFmtId="0" fontId="2" fillId="0" borderId="49" xfId="0" applyFont="1" applyBorder="1" applyAlignment="1" applyProtection="1">
      <alignment horizontal="center"/>
      <protection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16" borderId="10" xfId="0" applyFont="1" applyFill="1" applyBorder="1" applyAlignment="1" quotePrefix="1">
      <alignment horizontal="center"/>
    </xf>
    <xf numFmtId="3" fontId="3" fillId="16" borderId="10" xfId="0" applyNumberFormat="1" applyFont="1" applyFill="1" applyBorder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>
      <alignment/>
    </xf>
    <xf numFmtId="3" fontId="2" fillId="0" borderId="5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3" fontId="1" fillId="16" borderId="51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Alignment="1">
      <alignment/>
    </xf>
    <xf numFmtId="179" fontId="4" fillId="0" borderId="10" xfId="0" applyNumberFormat="1" applyFont="1" applyBorder="1" applyAlignment="1" applyProtection="1">
      <alignment horizontal="right"/>
      <protection locked="0"/>
    </xf>
    <xf numFmtId="1" fontId="2" fillId="0" borderId="27" xfId="0" applyNumberFormat="1" applyFont="1" applyBorder="1" applyAlignment="1" applyProtection="1">
      <alignment horizontal="right"/>
      <protection locked="0"/>
    </xf>
    <xf numFmtId="1" fontId="2" fillId="0" borderId="10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/>
    </xf>
    <xf numFmtId="0" fontId="1" fillId="16" borderId="52" xfId="0" applyFont="1" applyFill="1" applyBorder="1" applyAlignment="1">
      <alignment horizontal="center"/>
    </xf>
    <xf numFmtId="0" fontId="10" fillId="11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45" applyAlignment="1" applyProtection="1">
      <alignment/>
      <protection/>
    </xf>
    <xf numFmtId="2" fontId="2" fillId="0" borderId="27" xfId="0" applyNumberFormat="1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3" fillId="0" borderId="0" xfId="0" applyFont="1" applyAlignment="1" quotePrefix="1">
      <alignment/>
    </xf>
    <xf numFmtId="0" fontId="23" fillId="0" borderId="0" xfId="0" applyFont="1" applyAlignment="1">
      <alignment horizontal="center"/>
    </xf>
    <xf numFmtId="0" fontId="14" fillId="0" borderId="0" xfId="45" applyFont="1" applyAlignment="1" applyProtection="1">
      <alignment/>
      <protection/>
    </xf>
    <xf numFmtId="0" fontId="2" fillId="24" borderId="37" xfId="0" applyFont="1" applyFill="1" applyBorder="1" applyAlignment="1" applyProtection="1">
      <alignment horizontal="left"/>
      <protection locked="0"/>
    </xf>
    <xf numFmtId="0" fontId="1" fillId="0" borderId="53" xfId="0" applyFont="1" applyBorder="1" applyAlignment="1">
      <alignment/>
    </xf>
    <xf numFmtId="0" fontId="23" fillId="0" borderId="0" xfId="0" applyFont="1" applyFill="1" applyAlignment="1">
      <alignment/>
    </xf>
    <xf numFmtId="0" fontId="2" fillId="24" borderId="40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vertical="justify" wrapText="1"/>
      <protection locked="0"/>
    </xf>
    <xf numFmtId="0" fontId="2" fillId="0" borderId="37" xfId="0" applyFont="1" applyFill="1" applyBorder="1" applyAlignment="1" applyProtection="1">
      <alignment vertical="justify" wrapText="1"/>
      <protection locked="0"/>
    </xf>
    <xf numFmtId="0" fontId="0" fillId="0" borderId="17" xfId="0" applyBorder="1" applyAlignment="1" applyProtection="1">
      <alignment vertical="justify" wrapText="1"/>
      <protection locked="0"/>
    </xf>
    <xf numFmtId="0" fontId="0" fillId="0" borderId="37" xfId="0" applyBorder="1" applyAlignment="1" applyProtection="1">
      <alignment vertical="justify" wrapText="1"/>
      <protection locked="0"/>
    </xf>
    <xf numFmtId="0" fontId="0" fillId="0" borderId="38" xfId="0" applyBorder="1" applyAlignment="1" applyProtection="1">
      <alignment vertical="justify" wrapText="1"/>
      <protection locked="0"/>
    </xf>
    <xf numFmtId="0" fontId="0" fillId="0" borderId="54" xfId="0" applyBorder="1" applyAlignment="1" applyProtection="1">
      <alignment vertical="justify"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2" fillId="0" borderId="37" xfId="0" applyFont="1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2" fillId="0" borderId="56" xfId="0" applyFont="1" applyFill="1" applyBorder="1" applyAlignment="1" applyProtection="1">
      <alignment vertical="justify" wrapText="1"/>
      <protection locked="0"/>
    </xf>
    <xf numFmtId="0" fontId="0" fillId="0" borderId="49" xfId="0" applyBorder="1" applyAlignment="1" applyProtection="1">
      <alignment vertical="justify" wrapText="1"/>
      <protection locked="0"/>
    </xf>
    <xf numFmtId="0" fontId="2" fillId="24" borderId="57" xfId="0" applyFont="1" applyFill="1" applyBorder="1" applyAlignment="1" applyProtection="1">
      <alignment/>
      <protection locked="0"/>
    </xf>
    <xf numFmtId="0" fontId="2" fillId="24" borderId="58" xfId="0" applyFont="1" applyFill="1" applyBorder="1" applyAlignment="1" applyProtection="1">
      <alignment/>
      <protection locked="0"/>
    </xf>
    <xf numFmtId="0" fontId="14" fillId="0" borderId="15" xfId="45" applyFill="1" applyBorder="1" applyAlignment="1" applyProtection="1" quotePrefix="1">
      <alignment wrapText="1"/>
      <protection locked="0"/>
    </xf>
    <xf numFmtId="0" fontId="14" fillId="0" borderId="15" xfId="45" applyBorder="1" applyAlignment="1" applyProtection="1">
      <alignment wrapText="1"/>
      <protection locked="0"/>
    </xf>
    <xf numFmtId="0" fontId="14" fillId="0" borderId="59" xfId="45" applyBorder="1" applyAlignment="1" applyProtection="1">
      <alignment wrapText="1"/>
      <protection locked="0"/>
    </xf>
    <xf numFmtId="0" fontId="14" fillId="0" borderId="0" xfId="45" applyBorder="1" applyAlignment="1" applyProtection="1">
      <alignment wrapText="1"/>
      <protection locked="0"/>
    </xf>
    <xf numFmtId="0" fontId="14" fillId="0" borderId="41" xfId="45" applyBorder="1" applyAlignment="1" applyProtection="1">
      <alignment wrapText="1"/>
      <protection locked="0"/>
    </xf>
    <xf numFmtId="0" fontId="1" fillId="0" borderId="60" xfId="0" applyFont="1" applyFill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14" fillId="0" borderId="12" xfId="45" applyFill="1" applyBorder="1" applyAlignment="1" applyProtection="1" quotePrefix="1">
      <alignment wrapText="1"/>
      <protection locked="0"/>
    </xf>
    <xf numFmtId="0" fontId="14" fillId="0" borderId="12" xfId="45" applyBorder="1" applyAlignment="1" applyProtection="1">
      <alignment wrapText="1"/>
      <protection locked="0"/>
    </xf>
    <xf numFmtId="0" fontId="1" fillId="24" borderId="62" xfId="0" applyFont="1" applyFill="1" applyBorder="1" applyAlignment="1" applyProtection="1">
      <alignment horizontal="left"/>
      <protection locked="0"/>
    </xf>
    <xf numFmtId="0" fontId="1" fillId="24" borderId="63" xfId="0" applyFont="1" applyFill="1" applyBorder="1" applyAlignment="1" applyProtection="1">
      <alignment horizontal="left"/>
      <protection locked="0"/>
    </xf>
    <xf numFmtId="0" fontId="1" fillId="24" borderId="64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wrapText="1"/>
    </xf>
    <xf numFmtId="0" fontId="11" fillId="0" borderId="0" xfId="0" applyFont="1" applyAlignment="1" applyProtection="1">
      <alignment horizontal="left"/>
      <protection/>
    </xf>
    <xf numFmtId="183" fontId="12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justify" shrinkToFi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2" fillId="0" borderId="6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16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83" fontId="3" fillId="0" borderId="0" xfId="0" applyNumberFormat="1" applyFont="1" applyAlignment="1" applyProtection="1">
      <alignment horizontal="left" vertical="center"/>
      <protection/>
    </xf>
    <xf numFmtId="49" fontId="2" fillId="0" borderId="56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49" fontId="2" fillId="0" borderId="49" xfId="0" applyNumberFormat="1" applyFont="1" applyBorder="1" applyAlignment="1" applyProtection="1">
      <alignment/>
      <protection locked="0"/>
    </xf>
    <xf numFmtId="49" fontId="2" fillId="0" borderId="66" xfId="0" applyNumberFormat="1" applyFont="1" applyBorder="1" applyAlignment="1" applyProtection="1">
      <alignment/>
      <protection locked="0"/>
    </xf>
    <xf numFmtId="49" fontId="2" fillId="0" borderId="67" xfId="0" applyNumberFormat="1" applyFont="1" applyBorder="1" applyAlignment="1" applyProtection="1">
      <alignment/>
      <protection locked="0"/>
    </xf>
    <xf numFmtId="49" fontId="2" fillId="0" borderId="68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center" wrapText="1"/>
    </xf>
    <xf numFmtId="0" fontId="1" fillId="16" borderId="60" xfId="0" applyFont="1" applyFill="1" applyBorder="1" applyAlignment="1">
      <alignment horizontal="center" wrapText="1"/>
    </xf>
    <xf numFmtId="0" fontId="1" fillId="16" borderId="61" xfId="0" applyFont="1" applyFill="1" applyBorder="1" applyAlignment="1">
      <alignment horizontal="center" wrapText="1"/>
    </xf>
    <xf numFmtId="0" fontId="1" fillId="16" borderId="69" xfId="0" applyFont="1" applyFill="1" applyBorder="1" applyAlignment="1">
      <alignment horizontal="center" wrapText="1"/>
    </xf>
    <xf numFmtId="0" fontId="10" fillId="11" borderId="0" xfId="0" applyFont="1" applyFill="1" applyAlignment="1">
      <alignment horizontal="center"/>
    </xf>
    <xf numFmtId="0" fontId="16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2" fillId="0" borderId="6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70" xfId="0" applyFont="1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0" borderId="73" xfId="0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183" fontId="1" fillId="0" borderId="0" xfId="0" applyNumberFormat="1" applyFont="1" applyAlignment="1" applyProtection="1">
      <alignment horizontal="left"/>
      <protection/>
    </xf>
    <xf numFmtId="183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74" xfId="0" applyFont="1" applyBorder="1" applyAlignment="1">
      <alignment horizontal="center"/>
    </xf>
    <xf numFmtId="0" fontId="0" fillId="0" borderId="43" xfId="0" applyBorder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70" xfId="0" applyFont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2" fillId="0" borderId="70" xfId="0" applyFont="1" applyBorder="1" applyAlignment="1" applyProtection="1">
      <alignment horizontal="center" wrapText="1"/>
      <protection/>
    </xf>
    <xf numFmtId="186" fontId="2" fillId="0" borderId="70" xfId="0" applyNumberFormat="1" applyFont="1" applyBorder="1" applyAlignment="1" applyProtection="1">
      <alignment horizontal="center"/>
      <protection/>
    </xf>
    <xf numFmtId="186" fontId="0" fillId="0" borderId="71" xfId="0" applyNumberFormat="1" applyBorder="1" applyAlignment="1">
      <alignment horizontal="center"/>
    </xf>
    <xf numFmtId="186" fontId="0" fillId="0" borderId="72" xfId="0" applyNumberFormat="1" applyBorder="1" applyAlignment="1">
      <alignment horizontal="center"/>
    </xf>
    <xf numFmtId="186" fontId="0" fillId="0" borderId="73" xfId="0" applyNumberFormat="1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" fillId="0" borderId="34" xfId="0" applyFont="1" applyBorder="1" applyAlignment="1">
      <alignment horizontal="left" wrapText="1"/>
    </xf>
    <xf numFmtId="0" fontId="0" fillId="0" borderId="26" xfId="0" applyBorder="1" applyAlignment="1">
      <alignment horizontal="left"/>
    </xf>
    <xf numFmtId="0" fontId="10" fillId="0" borderId="0" xfId="0" applyFont="1" applyAlignment="1">
      <alignment horizontal="center"/>
    </xf>
    <xf numFmtId="183" fontId="0" fillId="0" borderId="0" xfId="0" applyNumberFormat="1" applyAlignment="1">
      <alignment horizontal="left"/>
    </xf>
    <xf numFmtId="0" fontId="17" fillId="0" borderId="0" xfId="0" applyFont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22"/>
      </font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vf.es/PaginasCastellano/SupervisionEntidadesFinancieras/remisionTelematica.html" TargetMode="External" /><Relationship Id="rId2" Type="http://schemas.openxmlformats.org/officeDocument/2006/relationships/hyperlink" Target="http://www.gva.es/portal/page/portal/inicio/procedimientos?id_proc=13109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00"/>
  <sheetViews>
    <sheetView tabSelected="1" zoomScale="85" zoomScaleNormal="85" zoomScalePageLayoutView="0" workbookViewId="0" topLeftCell="A1">
      <selection activeCell="I16" sqref="I16"/>
    </sheetView>
  </sheetViews>
  <sheetFormatPr defaultColWidth="12" defaultRowHeight="12.75"/>
  <cols>
    <col min="1" max="1" width="11.83203125" style="1" customWidth="1"/>
    <col min="2" max="2" width="56" style="1" customWidth="1"/>
    <col min="3" max="3" width="57.16015625" style="1" customWidth="1"/>
    <col min="4" max="4" width="12" style="1" customWidth="1"/>
    <col min="5" max="5" width="15.66015625" style="1" customWidth="1"/>
    <col min="6" max="11" width="12" style="1" customWidth="1"/>
    <col min="12" max="12" width="12" style="1" hidden="1" customWidth="1"/>
    <col min="13" max="16384" width="12" style="1" customWidth="1"/>
  </cols>
  <sheetData>
    <row r="1" spans="2:6" ht="12.75">
      <c r="B1" s="206" t="s">
        <v>501</v>
      </c>
      <c r="C1" s="206"/>
      <c r="D1" s="206"/>
      <c r="E1" s="206"/>
      <c r="F1" s="206"/>
    </row>
    <row r="2" ht="13.5" thickBot="1">
      <c r="L2" s="1" t="s">
        <v>515</v>
      </c>
    </row>
    <row r="3" spans="2:12" ht="12.75">
      <c r="B3" s="90" t="s">
        <v>213</v>
      </c>
      <c r="C3" s="172"/>
      <c r="D3" s="191"/>
      <c r="E3" s="191"/>
      <c r="F3" s="192"/>
      <c r="L3" s="1" t="s">
        <v>516</v>
      </c>
    </row>
    <row r="4" spans="2:6" ht="12.75">
      <c r="B4" s="91" t="s">
        <v>212</v>
      </c>
      <c r="C4" s="169"/>
      <c r="D4" s="80"/>
      <c r="E4" s="80"/>
      <c r="F4" s="93"/>
    </row>
    <row r="5" spans="2:6" ht="12.75">
      <c r="B5" s="91" t="s">
        <v>218</v>
      </c>
      <c r="C5" s="81"/>
      <c r="D5" s="82"/>
      <c r="E5" s="82"/>
      <c r="F5" s="93"/>
    </row>
    <row r="6" spans="2:6" ht="13.5" thickBot="1">
      <c r="B6" s="92" t="s">
        <v>219</v>
      </c>
      <c r="C6" s="83"/>
      <c r="D6" s="84"/>
      <c r="E6" s="84"/>
      <c r="F6" s="94"/>
    </row>
    <row r="7" spans="2:6" ht="13.5" thickBot="1">
      <c r="B7" s="156"/>
      <c r="C7" s="157"/>
      <c r="D7" s="157"/>
      <c r="E7" s="157"/>
      <c r="F7" s="158"/>
    </row>
    <row r="8" spans="2:6" ht="13.5" thickBot="1">
      <c r="B8" s="170" t="s">
        <v>517</v>
      </c>
      <c r="C8" s="203"/>
      <c r="D8" s="204"/>
      <c r="E8" s="204"/>
      <c r="F8" s="205"/>
    </row>
    <row r="10" ht="12.75">
      <c r="B10" s="79" t="s">
        <v>470</v>
      </c>
    </row>
    <row r="11" ht="13.5" thickBot="1"/>
    <row r="12" spans="2:6" ht="12.75">
      <c r="B12" s="134" t="s">
        <v>468</v>
      </c>
      <c r="C12" s="172"/>
      <c r="D12" s="191"/>
      <c r="E12" s="191"/>
      <c r="F12" s="192"/>
    </row>
    <row r="13" spans="2:6" ht="13.5" thickBot="1">
      <c r="B13" s="135" t="s">
        <v>469</v>
      </c>
      <c r="C13" s="136"/>
      <c r="D13" s="137"/>
      <c r="E13" s="137"/>
      <c r="F13" s="94"/>
    </row>
    <row r="14" spans="2:6" ht="12.75">
      <c r="B14" s="156"/>
      <c r="C14" s="157"/>
      <c r="D14" s="157"/>
      <c r="E14" s="157"/>
      <c r="F14" s="158"/>
    </row>
    <row r="19" ht="12.75">
      <c r="E19" s="168" t="s">
        <v>518</v>
      </c>
    </row>
    <row r="24" ht="12.75">
      <c r="E24" s="162" t="s">
        <v>512</v>
      </c>
    </row>
    <row r="27" spans="2:6" ht="15">
      <c r="B27" s="160" t="s">
        <v>504</v>
      </c>
      <c r="C27" s="160"/>
      <c r="D27" s="160"/>
      <c r="E27" s="160"/>
      <c r="F27" s="160"/>
    </row>
    <row r="28" spans="2:6" ht="15">
      <c r="B28" s="160" t="s">
        <v>505</v>
      </c>
      <c r="C28" s="160"/>
      <c r="D28" s="160"/>
      <c r="E28" s="160"/>
      <c r="F28" s="160"/>
    </row>
    <row r="29" spans="2:6" ht="15">
      <c r="B29" s="160"/>
      <c r="C29" s="160"/>
      <c r="D29" s="160"/>
      <c r="E29" s="160"/>
      <c r="F29" s="160"/>
    </row>
    <row r="30" spans="2:6" ht="15">
      <c r="B30" s="160" t="s">
        <v>506</v>
      </c>
      <c r="C30" s="160"/>
      <c r="D30" s="160"/>
      <c r="E30" s="160"/>
      <c r="F30" s="160"/>
    </row>
    <row r="31" spans="2:6" ht="15">
      <c r="B31" s="160" t="s">
        <v>507</v>
      </c>
      <c r="C31" s="160"/>
      <c r="D31" s="160"/>
      <c r="E31" s="160"/>
      <c r="F31" s="160"/>
    </row>
    <row r="33" ht="13.5" thickBot="1"/>
    <row r="34" spans="2:8" ht="12.75">
      <c r="B34" s="198" t="s">
        <v>500</v>
      </c>
      <c r="C34" s="199"/>
      <c r="D34" s="199"/>
      <c r="E34" s="199"/>
      <c r="F34" s="200"/>
      <c r="G34" s="149"/>
      <c r="H34" s="149"/>
    </row>
    <row r="35" spans="2:8" ht="19.5" customHeight="1">
      <c r="B35" s="189"/>
      <c r="C35" s="190"/>
      <c r="D35" s="193"/>
      <c r="E35" s="194"/>
      <c r="F35" s="195"/>
      <c r="G35" s="149"/>
      <c r="H35" s="149"/>
    </row>
    <row r="36" spans="2:8" ht="19.5" customHeight="1">
      <c r="B36" s="176"/>
      <c r="C36" s="175"/>
      <c r="D36" s="196"/>
      <c r="E36" s="196"/>
      <c r="F36" s="197"/>
      <c r="G36" s="149"/>
      <c r="H36" s="149"/>
    </row>
    <row r="37" spans="2:8" ht="19.5" customHeight="1">
      <c r="B37" s="176"/>
      <c r="C37" s="175"/>
      <c r="D37" s="196"/>
      <c r="E37" s="196"/>
      <c r="F37" s="197"/>
      <c r="G37" s="149"/>
      <c r="H37" s="149"/>
    </row>
    <row r="38" spans="2:8" ht="19.5" customHeight="1">
      <c r="B38" s="174"/>
      <c r="C38" s="173"/>
      <c r="D38" s="201"/>
      <c r="E38" s="196"/>
      <c r="F38" s="197"/>
      <c r="G38" s="149"/>
      <c r="H38" s="149"/>
    </row>
    <row r="39" spans="2:8" ht="19.5" customHeight="1">
      <c r="B39" s="174"/>
      <c r="C39" s="173"/>
      <c r="D39" s="202"/>
      <c r="E39" s="196"/>
      <c r="F39" s="197"/>
      <c r="G39" s="149"/>
      <c r="H39" s="149"/>
    </row>
    <row r="40" spans="2:8" ht="19.5" customHeight="1">
      <c r="B40" s="174"/>
      <c r="C40" s="173"/>
      <c r="D40" s="202"/>
      <c r="E40" s="196"/>
      <c r="F40" s="197"/>
      <c r="G40" s="149"/>
      <c r="H40" s="149"/>
    </row>
    <row r="41" spans="2:8" ht="19.5" customHeight="1">
      <c r="B41" s="174"/>
      <c r="C41" s="175"/>
      <c r="D41" s="201"/>
      <c r="E41" s="196"/>
      <c r="F41" s="197"/>
      <c r="G41" s="149"/>
      <c r="H41" s="149"/>
    </row>
    <row r="42" spans="2:8" ht="19.5" customHeight="1">
      <c r="B42" s="176"/>
      <c r="C42" s="175"/>
      <c r="D42" s="202"/>
      <c r="E42" s="196"/>
      <c r="F42" s="197"/>
      <c r="G42" s="149"/>
      <c r="H42" s="149"/>
    </row>
    <row r="43" spans="2:8" ht="19.5" customHeight="1">
      <c r="B43" s="176"/>
      <c r="C43" s="175"/>
      <c r="D43" s="202"/>
      <c r="E43" s="196"/>
      <c r="F43" s="197"/>
      <c r="G43" s="149"/>
      <c r="H43" s="149"/>
    </row>
    <row r="44" spans="2:8" ht="19.5" customHeight="1">
      <c r="B44" s="174"/>
      <c r="C44" s="175"/>
      <c r="D44" s="201"/>
      <c r="E44" s="196"/>
      <c r="F44" s="197"/>
      <c r="G44" s="149"/>
      <c r="H44" s="149"/>
    </row>
    <row r="45" spans="2:8" ht="19.5" customHeight="1">
      <c r="B45" s="176"/>
      <c r="C45" s="175"/>
      <c r="D45" s="202"/>
      <c r="E45" s="196"/>
      <c r="F45" s="197"/>
      <c r="G45" s="149"/>
      <c r="H45" s="149"/>
    </row>
    <row r="46" spans="2:8" ht="19.5" customHeight="1">
      <c r="B46" s="176"/>
      <c r="C46" s="175"/>
      <c r="D46" s="202"/>
      <c r="E46" s="196"/>
      <c r="F46" s="197"/>
      <c r="G46" s="149"/>
      <c r="H46" s="149"/>
    </row>
    <row r="47" spans="2:8" ht="19.5" customHeight="1">
      <c r="B47" s="174"/>
      <c r="C47" s="175"/>
      <c r="D47" s="201"/>
      <c r="E47" s="196"/>
      <c r="F47" s="197"/>
      <c r="G47" s="149"/>
      <c r="H47" s="149"/>
    </row>
    <row r="48" spans="2:8" ht="19.5" customHeight="1">
      <c r="B48" s="176"/>
      <c r="C48" s="175"/>
      <c r="D48" s="202"/>
      <c r="E48" s="196"/>
      <c r="F48" s="197"/>
      <c r="G48" s="149"/>
      <c r="H48" s="149"/>
    </row>
    <row r="49" spans="2:8" ht="19.5" customHeight="1">
      <c r="B49" s="176"/>
      <c r="C49" s="175"/>
      <c r="D49" s="202"/>
      <c r="E49" s="196"/>
      <c r="F49" s="197"/>
      <c r="G49" s="149"/>
      <c r="H49" s="149"/>
    </row>
    <row r="50" spans="2:8" ht="19.5" customHeight="1">
      <c r="B50" s="174"/>
      <c r="C50" s="175"/>
      <c r="D50" s="179"/>
      <c r="E50" s="180"/>
      <c r="F50" s="181"/>
      <c r="G50" s="149"/>
      <c r="H50" s="149"/>
    </row>
    <row r="51" spans="2:8" ht="19.5" customHeight="1">
      <c r="B51" s="176"/>
      <c r="C51" s="175"/>
      <c r="D51" s="182"/>
      <c r="E51" s="180"/>
      <c r="F51" s="181"/>
      <c r="G51" s="149"/>
      <c r="H51" s="149"/>
    </row>
    <row r="52" spans="2:6" ht="19.5" customHeight="1">
      <c r="B52" s="176"/>
      <c r="C52" s="175"/>
      <c r="D52" s="182"/>
      <c r="E52" s="180"/>
      <c r="F52" s="181"/>
    </row>
    <row r="53" spans="2:6" ht="19.5" customHeight="1">
      <c r="B53" s="183"/>
      <c r="C53" s="184"/>
      <c r="D53" s="179"/>
      <c r="E53" s="180"/>
      <c r="F53" s="181"/>
    </row>
    <row r="54" spans="2:6" ht="19.5" customHeight="1">
      <c r="B54" s="185"/>
      <c r="C54" s="184"/>
      <c r="D54" s="182"/>
      <c r="E54" s="180"/>
      <c r="F54" s="181"/>
    </row>
    <row r="55" spans="2:6" ht="19.5" customHeight="1">
      <c r="B55" s="185"/>
      <c r="C55" s="184"/>
      <c r="D55" s="182"/>
      <c r="E55" s="180"/>
      <c r="F55" s="181"/>
    </row>
    <row r="56" spans="2:6" ht="19.5" customHeight="1">
      <c r="B56" s="183"/>
      <c r="C56" s="184"/>
      <c r="D56" s="179"/>
      <c r="E56" s="180"/>
      <c r="F56" s="181"/>
    </row>
    <row r="57" spans="2:6" ht="19.5" customHeight="1">
      <c r="B57" s="185"/>
      <c r="C57" s="184"/>
      <c r="D57" s="182"/>
      <c r="E57" s="180"/>
      <c r="F57" s="181"/>
    </row>
    <row r="58" spans="2:6" ht="19.5" customHeight="1">
      <c r="B58" s="185"/>
      <c r="C58" s="184"/>
      <c r="D58" s="182"/>
      <c r="E58" s="180"/>
      <c r="F58" s="181"/>
    </row>
    <row r="59" spans="2:6" ht="19.5" customHeight="1">
      <c r="B59" s="183"/>
      <c r="C59" s="184"/>
      <c r="D59" s="179"/>
      <c r="E59" s="180"/>
      <c r="F59" s="181"/>
    </row>
    <row r="60" spans="2:6" ht="19.5" customHeight="1">
      <c r="B60" s="185"/>
      <c r="C60" s="184"/>
      <c r="D60" s="182"/>
      <c r="E60" s="180"/>
      <c r="F60" s="181"/>
    </row>
    <row r="61" spans="2:6" ht="19.5" customHeight="1">
      <c r="B61" s="185"/>
      <c r="C61" s="184"/>
      <c r="D61" s="182"/>
      <c r="E61" s="180"/>
      <c r="F61" s="181"/>
    </row>
    <row r="62" spans="2:6" ht="19.5" customHeight="1">
      <c r="B62" s="183"/>
      <c r="C62" s="184"/>
      <c r="D62" s="179"/>
      <c r="E62" s="180"/>
      <c r="F62" s="181"/>
    </row>
    <row r="63" spans="2:6" ht="19.5" customHeight="1">
      <c r="B63" s="185"/>
      <c r="C63" s="184"/>
      <c r="D63" s="182"/>
      <c r="E63" s="180"/>
      <c r="F63" s="181"/>
    </row>
    <row r="64" spans="2:6" ht="19.5" customHeight="1">
      <c r="B64" s="185"/>
      <c r="C64" s="184"/>
      <c r="D64" s="182"/>
      <c r="E64" s="180"/>
      <c r="F64" s="181"/>
    </row>
    <row r="65" spans="2:6" ht="19.5" customHeight="1">
      <c r="B65" s="183"/>
      <c r="C65" s="184"/>
      <c r="D65" s="179"/>
      <c r="E65" s="180"/>
      <c r="F65" s="181"/>
    </row>
    <row r="66" spans="2:6" ht="19.5" customHeight="1">
      <c r="B66" s="185"/>
      <c r="C66" s="184"/>
      <c r="D66" s="182"/>
      <c r="E66" s="180"/>
      <c r="F66" s="181"/>
    </row>
    <row r="67" spans="2:6" ht="19.5" customHeight="1">
      <c r="B67" s="185"/>
      <c r="C67" s="184"/>
      <c r="D67" s="182"/>
      <c r="E67" s="180"/>
      <c r="F67" s="181"/>
    </row>
    <row r="68" spans="2:6" ht="19.5" customHeight="1">
      <c r="B68" s="174"/>
      <c r="C68" s="175"/>
      <c r="D68" s="179"/>
      <c r="E68" s="180"/>
      <c r="F68" s="181"/>
    </row>
    <row r="69" spans="2:6" ht="19.5" customHeight="1">
      <c r="B69" s="176"/>
      <c r="C69" s="175"/>
      <c r="D69" s="182"/>
      <c r="E69" s="180"/>
      <c r="F69" s="181"/>
    </row>
    <row r="70" spans="2:6" ht="19.5" customHeight="1" thickBot="1">
      <c r="B70" s="177"/>
      <c r="C70" s="178"/>
      <c r="D70" s="186"/>
      <c r="E70" s="187"/>
      <c r="F70" s="188"/>
    </row>
    <row r="200" spans="2:3" ht="12.75">
      <c r="B200" s="165">
        <v>9005</v>
      </c>
      <c r="C200" s="171">
        <v>9005</v>
      </c>
    </row>
  </sheetData>
  <sheetProtection sheet="1" objects="1" scenarios="1"/>
  <mergeCells count="29">
    <mergeCell ref="C8:F8"/>
    <mergeCell ref="C12:F12"/>
    <mergeCell ref="B1:F1"/>
    <mergeCell ref="B62:C64"/>
    <mergeCell ref="B44:C46"/>
    <mergeCell ref="B47:C49"/>
    <mergeCell ref="D47:F49"/>
    <mergeCell ref="D44:F46"/>
    <mergeCell ref="B41:C43"/>
    <mergeCell ref="B65:C67"/>
    <mergeCell ref="B35:C37"/>
    <mergeCell ref="B38:C40"/>
    <mergeCell ref="C3:F3"/>
    <mergeCell ref="D35:F37"/>
    <mergeCell ref="B34:F34"/>
    <mergeCell ref="D38:F40"/>
    <mergeCell ref="D62:F64"/>
    <mergeCell ref="D59:F61"/>
    <mergeCell ref="D41:F43"/>
    <mergeCell ref="B68:C70"/>
    <mergeCell ref="D50:F52"/>
    <mergeCell ref="D53:F55"/>
    <mergeCell ref="D56:F58"/>
    <mergeCell ref="B50:C52"/>
    <mergeCell ref="B53:C55"/>
    <mergeCell ref="B56:C58"/>
    <mergeCell ref="B59:C61"/>
    <mergeCell ref="D68:F70"/>
    <mergeCell ref="D65:F67"/>
  </mergeCells>
  <dataValidations count="1">
    <dataValidation errorStyle="warning" type="list" allowBlank="1" showInputMessage="1" showErrorMessage="1" promptTitle="Anexo 5" prompt="Indique si debe introducir datos en el Anexo 5" errorTitle="Error" error="Sólo puede introducir Si o No" sqref="C8:F8">
      <formula1>$L$1:$L$3</formula1>
    </dataValidation>
  </dataValidations>
  <hyperlinks>
    <hyperlink ref="E19" r:id="rId1" display="MANUAL DE AYUDA"/>
    <hyperlink ref="E24" r:id="rId2" display="REALIZAR TRAMITE"/>
  </hyperlinks>
  <printOptions horizontalCentered="1"/>
  <pageMargins left="0" right="0.3937007874015748" top="0.984251968503937" bottom="0.984251968503937" header="0" footer="0"/>
  <pageSetup fitToHeight="1" fitToWidth="1" horizontalDpi="600" verticalDpi="600" orientation="portrait" paperSize="9" scale="2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/>
  <dimension ref="A1:G61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20.16015625" style="0" customWidth="1"/>
    <col min="2" max="2" width="8.5" style="0" customWidth="1"/>
    <col min="3" max="3" width="6.66015625" style="0" customWidth="1"/>
    <col min="4" max="4" width="15.16015625" style="0" customWidth="1"/>
    <col min="5" max="5" width="12.66015625" style="0" customWidth="1"/>
    <col min="6" max="6" width="14.33203125" style="0" customWidth="1"/>
    <col min="7" max="7" width="22.83203125" style="0" customWidth="1"/>
  </cols>
  <sheetData>
    <row r="1" spans="1:7" ht="18">
      <c r="A1" s="1"/>
      <c r="B1" s="3"/>
      <c r="C1" s="1"/>
      <c r="G1" s="144" t="s">
        <v>495</v>
      </c>
    </row>
    <row r="2" spans="1:4" ht="12.75">
      <c r="A2" s="1"/>
      <c r="B2" s="3"/>
      <c r="C2" s="1"/>
      <c r="D2" s="1"/>
    </row>
    <row r="3" spans="1:4" ht="12.75">
      <c r="A3" s="1"/>
      <c r="B3" s="3"/>
      <c r="C3" s="1"/>
      <c r="D3" s="1"/>
    </row>
    <row r="4" spans="1:4" ht="12.75">
      <c r="A4" s="1"/>
      <c r="B4" s="3"/>
      <c r="C4" s="1"/>
      <c r="D4" s="1"/>
    </row>
    <row r="5" spans="1:4" ht="12.75">
      <c r="A5" s="1"/>
      <c r="B5" s="3"/>
      <c r="C5" s="1"/>
      <c r="D5" s="1"/>
    </row>
    <row r="6" spans="1:4" ht="12.75">
      <c r="A6" s="1"/>
      <c r="B6" s="3"/>
      <c r="C6" s="1"/>
      <c r="D6" s="1"/>
    </row>
    <row r="7" spans="1:4" ht="12.75">
      <c r="A7" s="1"/>
      <c r="B7" s="3"/>
      <c r="C7" s="1"/>
      <c r="D7" s="1"/>
    </row>
    <row r="8" spans="1:4" ht="12.75">
      <c r="A8" s="1"/>
      <c r="B8" s="3"/>
      <c r="C8" s="1"/>
      <c r="D8" s="1"/>
    </row>
    <row r="9" spans="1:4" ht="12.75">
      <c r="A9" s="1"/>
      <c r="B9" s="3"/>
      <c r="C9" s="1"/>
      <c r="D9" s="1"/>
    </row>
    <row r="10" spans="1:4" ht="12.75">
      <c r="A10" s="1"/>
      <c r="B10" s="3"/>
      <c r="C10" s="1"/>
      <c r="D10" s="1"/>
    </row>
    <row r="11" spans="1:4" ht="12.75">
      <c r="A11" s="1"/>
      <c r="B11" s="3"/>
      <c r="C11" s="1"/>
      <c r="D11" s="1"/>
    </row>
    <row r="12" spans="1:4" ht="12.75">
      <c r="A12" s="1"/>
      <c r="B12" s="3"/>
      <c r="C12" s="1"/>
      <c r="D12" s="1"/>
    </row>
    <row r="13" spans="1:4" ht="12.75">
      <c r="A13" s="1"/>
      <c r="B13" s="3"/>
      <c r="C13" s="1"/>
      <c r="D13" s="1"/>
    </row>
    <row r="14" spans="1:4" ht="12.75">
      <c r="A14" s="1"/>
      <c r="B14" s="3"/>
      <c r="C14" s="1"/>
      <c r="D14" s="1"/>
    </row>
    <row r="15" spans="1:4" ht="12.75">
      <c r="A15" s="1"/>
      <c r="B15" s="3"/>
      <c r="C15" s="1"/>
      <c r="D15" s="1"/>
    </row>
    <row r="16" spans="1:4" ht="12.75">
      <c r="A16" s="1"/>
      <c r="B16" s="3"/>
      <c r="C16" s="1"/>
      <c r="D16" s="1"/>
    </row>
    <row r="17" spans="1:4" ht="12.75">
      <c r="A17" s="1"/>
      <c r="B17" s="3"/>
      <c r="C17" s="1"/>
      <c r="D17" s="1"/>
    </row>
    <row r="18" spans="1:4" ht="12.75">
      <c r="A18" s="1"/>
      <c r="B18" s="3"/>
      <c r="C18" s="1"/>
      <c r="D18" s="1"/>
    </row>
    <row r="19" spans="1:4" ht="12.75">
      <c r="A19" s="1"/>
      <c r="B19" s="3"/>
      <c r="C19" s="1"/>
      <c r="D19" s="1"/>
    </row>
    <row r="20" spans="1:4" ht="12.75">
      <c r="A20" s="1"/>
      <c r="B20" s="3"/>
      <c r="C20" s="1"/>
      <c r="D20" s="1"/>
    </row>
    <row r="21" spans="1:4" ht="12.75">
      <c r="A21" s="1"/>
      <c r="B21" s="3"/>
      <c r="C21" s="1"/>
      <c r="D21" s="1"/>
    </row>
    <row r="22" spans="1:7" ht="19.5" customHeight="1">
      <c r="A22" s="210" t="s">
        <v>467</v>
      </c>
      <c r="B22" s="210"/>
      <c r="C22" s="210"/>
      <c r="D22" s="210"/>
      <c r="E22" s="210"/>
      <c r="F22" s="210"/>
      <c r="G22" s="210"/>
    </row>
    <row r="23" spans="1:4" ht="25.5" customHeight="1">
      <c r="A23" s="1"/>
      <c r="B23" s="3"/>
      <c r="C23" s="1"/>
      <c r="D23" s="1"/>
    </row>
    <row r="24" spans="1:7" ht="48.75" customHeight="1">
      <c r="A24" s="211" t="s">
        <v>499</v>
      </c>
      <c r="B24" s="211"/>
      <c r="C24" s="212">
        <f>+INICIO!C3</f>
        <v>0</v>
      </c>
      <c r="D24" s="212"/>
      <c r="E24" s="212"/>
      <c r="F24" s="212"/>
      <c r="G24" s="212"/>
    </row>
    <row r="25" spans="1:7" ht="24.75" customHeight="1">
      <c r="A25" s="207" t="s">
        <v>496</v>
      </c>
      <c r="B25" s="207"/>
      <c r="C25" s="207"/>
      <c r="D25" s="208">
        <f>+INICIO!C5</f>
        <v>0</v>
      </c>
      <c r="E25" s="208"/>
      <c r="F25" s="208"/>
      <c r="G25" s="208"/>
    </row>
    <row r="26" spans="1:7" ht="24.75" customHeight="1">
      <c r="A26" s="145" t="s">
        <v>497</v>
      </c>
      <c r="B26" s="209">
        <f>+INICIO!C6</f>
        <v>0</v>
      </c>
      <c r="C26" s="209"/>
      <c r="D26" s="209"/>
      <c r="E26" s="209"/>
      <c r="F26" s="209"/>
      <c r="G26" s="209"/>
    </row>
    <row r="36" spans="1:7" ht="18">
      <c r="A36" s="1"/>
      <c r="B36" s="3"/>
      <c r="C36" s="1"/>
      <c r="G36" s="144" t="s">
        <v>498</v>
      </c>
    </row>
    <row r="37" spans="1:4" ht="12.75">
      <c r="A37" s="1"/>
      <c r="B37" s="3"/>
      <c r="C37" s="1"/>
      <c r="D37" s="1"/>
    </row>
    <row r="38" spans="1:4" ht="12.75">
      <c r="A38" s="1"/>
      <c r="B38" s="3"/>
      <c r="C38" s="1"/>
      <c r="D38" s="1"/>
    </row>
    <row r="39" spans="1:4" ht="12.75">
      <c r="A39" s="1"/>
      <c r="B39" s="3"/>
      <c r="C39" s="1"/>
      <c r="D39" s="1"/>
    </row>
    <row r="40" spans="1:4" ht="12.75">
      <c r="A40" s="1"/>
      <c r="B40" s="3"/>
      <c r="C40" s="1"/>
      <c r="D40" s="1"/>
    </row>
    <row r="41" spans="1:4" ht="12.75">
      <c r="A41" s="1"/>
      <c r="B41" s="3"/>
      <c r="C41" s="1"/>
      <c r="D41" s="1"/>
    </row>
    <row r="42" spans="1:4" ht="12.75">
      <c r="A42" s="1"/>
      <c r="B42" s="3"/>
      <c r="C42" s="1"/>
      <c r="D42" s="1"/>
    </row>
    <row r="43" spans="1:4" ht="12.75">
      <c r="A43" s="1"/>
      <c r="B43" s="3"/>
      <c r="C43" s="1"/>
      <c r="D43" s="1"/>
    </row>
    <row r="44" spans="1:4" ht="12.75">
      <c r="A44" s="1"/>
      <c r="B44" s="3"/>
      <c r="C44" s="1"/>
      <c r="D44" s="1"/>
    </row>
    <row r="45" spans="1:4" ht="12.75">
      <c r="A45" s="1"/>
      <c r="B45" s="3"/>
      <c r="C45" s="1"/>
      <c r="D45" s="1"/>
    </row>
    <row r="46" spans="1:4" ht="12.75">
      <c r="A46" s="1"/>
      <c r="B46" s="3"/>
      <c r="C46" s="1"/>
      <c r="D46" s="1"/>
    </row>
    <row r="47" spans="1:4" ht="12.75">
      <c r="A47" s="1"/>
      <c r="B47" s="3"/>
      <c r="C47" s="1"/>
      <c r="D47" s="1"/>
    </row>
    <row r="48" spans="1:4" ht="12.75">
      <c r="A48" s="1"/>
      <c r="B48" s="3"/>
      <c r="C48" s="1"/>
      <c r="D48" s="1"/>
    </row>
    <row r="49" spans="1:4" ht="12.75">
      <c r="A49" s="1"/>
      <c r="B49" s="3"/>
      <c r="C49" s="1"/>
      <c r="D49" s="1"/>
    </row>
    <row r="50" spans="1:4" ht="12.75">
      <c r="A50" s="1"/>
      <c r="B50" s="3"/>
      <c r="C50" s="1"/>
      <c r="D50" s="1"/>
    </row>
    <row r="51" spans="1:4" ht="12.75">
      <c r="A51" s="1"/>
      <c r="B51" s="3"/>
      <c r="C51" s="1"/>
      <c r="D51" s="1"/>
    </row>
    <row r="52" spans="1:4" ht="12.75">
      <c r="A52" s="1"/>
      <c r="B52" s="3"/>
      <c r="C52" s="1"/>
      <c r="D52" s="1"/>
    </row>
    <row r="53" spans="1:4" ht="12.75">
      <c r="A53" s="1"/>
      <c r="B53" s="3"/>
      <c r="C53" s="1"/>
      <c r="D53" s="1"/>
    </row>
    <row r="54" spans="1:4" ht="12.75">
      <c r="A54" s="1"/>
      <c r="B54" s="3"/>
      <c r="C54" s="1"/>
      <c r="D54" s="1"/>
    </row>
    <row r="55" spans="1:4" ht="12.75">
      <c r="A55" s="1"/>
      <c r="B55" s="3"/>
      <c r="C55" s="1"/>
      <c r="D55" s="1"/>
    </row>
    <row r="56" spans="1:4" ht="12.75">
      <c r="A56" s="1"/>
      <c r="B56" s="3"/>
      <c r="C56" s="1"/>
      <c r="D56" s="1"/>
    </row>
    <row r="57" spans="1:7" ht="19.5" customHeight="1">
      <c r="A57" s="146" t="s">
        <v>484</v>
      </c>
      <c r="B57" s="146"/>
      <c r="C57" s="146"/>
      <c r="D57" s="146"/>
      <c r="E57" s="146"/>
      <c r="F57" s="146"/>
      <c r="G57" s="132"/>
    </row>
    <row r="58" spans="1:3" ht="25.5" customHeight="1">
      <c r="A58" s="1"/>
      <c r="B58" s="3"/>
      <c r="C58" s="1"/>
    </row>
    <row r="59" spans="1:7" ht="48.75" customHeight="1">
      <c r="A59" s="211" t="s">
        <v>499</v>
      </c>
      <c r="B59" s="211"/>
      <c r="C59" s="212">
        <f>+INICIO!C3</f>
        <v>0</v>
      </c>
      <c r="D59" s="212"/>
      <c r="E59" s="212"/>
      <c r="F59" s="212"/>
      <c r="G59" s="212"/>
    </row>
    <row r="60" spans="1:7" ht="24.75" customHeight="1">
      <c r="A60" s="207" t="s">
        <v>496</v>
      </c>
      <c r="B60" s="207"/>
      <c r="C60" s="207"/>
      <c r="D60" s="208">
        <f>+INICIO!C5</f>
        <v>0</v>
      </c>
      <c r="E60" s="208"/>
      <c r="F60" s="208"/>
      <c r="G60" s="208"/>
    </row>
    <row r="61" spans="1:7" ht="24.75" customHeight="1">
      <c r="A61" s="145" t="s">
        <v>497</v>
      </c>
      <c r="B61" s="209">
        <f>+INICIO!C6</f>
        <v>0</v>
      </c>
      <c r="C61" s="209"/>
      <c r="D61" s="209"/>
      <c r="E61" s="209"/>
      <c r="F61" s="209"/>
      <c r="G61" s="209"/>
    </row>
  </sheetData>
  <sheetProtection password="DFC9" sheet="1" objects="1" scenarios="1"/>
  <mergeCells count="11">
    <mergeCell ref="C24:G24"/>
    <mergeCell ref="A60:C60"/>
    <mergeCell ref="D60:G60"/>
    <mergeCell ref="B61:G61"/>
    <mergeCell ref="A22:G22"/>
    <mergeCell ref="A59:B59"/>
    <mergeCell ref="C59:G59"/>
    <mergeCell ref="A25:C25"/>
    <mergeCell ref="D25:G25"/>
    <mergeCell ref="B26:G26"/>
    <mergeCell ref="A24:B24"/>
  </mergeCells>
  <printOptions/>
  <pageMargins left="0.64" right="0.47" top="1" bottom="1" header="0" footer="0"/>
  <pageSetup horizontalDpi="600" verticalDpi="600" orientation="portrait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L200"/>
  <sheetViews>
    <sheetView showGridLines="0" zoomScale="80" zoomScaleNormal="80" zoomScaleSheetLayoutView="75" zoomScalePageLayoutView="0" workbookViewId="0" topLeftCell="A1">
      <selection activeCell="A1" sqref="A1"/>
    </sheetView>
  </sheetViews>
  <sheetFormatPr defaultColWidth="12" defaultRowHeight="12.75"/>
  <cols>
    <col min="1" max="1" width="12" style="1" customWidth="1"/>
    <col min="2" max="2" width="60.5" style="1" customWidth="1"/>
    <col min="3" max="3" width="19" style="3" customWidth="1"/>
    <col min="4" max="4" width="19.5" style="3" customWidth="1"/>
    <col min="5" max="5" width="12.16015625" style="1" customWidth="1"/>
    <col min="6" max="6" width="21" style="1" customWidth="1"/>
    <col min="7" max="7" width="11.66015625" style="1" customWidth="1"/>
    <col min="8" max="16384" width="12" style="1" customWidth="1"/>
  </cols>
  <sheetData>
    <row r="1" spans="2:6" ht="34.5" customHeight="1">
      <c r="B1" s="219" t="s">
        <v>467</v>
      </c>
      <c r="C1" s="219"/>
      <c r="D1" s="219"/>
      <c r="E1" s="219"/>
      <c r="F1" s="219"/>
    </row>
    <row r="2" spans="2:6" ht="34.5" customHeight="1">
      <c r="B2" s="220"/>
      <c r="C2" s="220"/>
      <c r="D2" s="220"/>
      <c r="E2" s="220"/>
      <c r="F2" s="220"/>
    </row>
    <row r="3" spans="2:6" ht="34.5" customHeight="1">
      <c r="B3" s="67" t="s">
        <v>217</v>
      </c>
      <c r="C3" s="222">
        <f>IF(INICIO!$C$5="","",INICIO!$C$5)</f>
      </c>
      <c r="D3" s="222"/>
      <c r="E3" s="222"/>
      <c r="F3" s="222"/>
    </row>
    <row r="4" spans="2:6" ht="34.5" customHeight="1">
      <c r="B4" s="221" t="str">
        <f>"Trimestre  "&amp;INICIO!$C$6</f>
        <v>Trimestre  </v>
      </c>
      <c r="C4" s="221"/>
      <c r="D4" s="221"/>
      <c r="E4" s="221"/>
      <c r="F4" s="221"/>
    </row>
    <row r="5" spans="2:6" ht="34.5" customHeight="1">
      <c r="B5" s="213" t="str">
        <f>"ENTIDAD: "&amp;INICIO!$C$3</f>
        <v>ENTIDAD: </v>
      </c>
      <c r="C5" s="59"/>
      <c r="D5" s="22" t="s">
        <v>115</v>
      </c>
      <c r="E5" s="22" t="s">
        <v>116</v>
      </c>
      <c r="F5" s="22" t="s">
        <v>176</v>
      </c>
    </row>
    <row r="6" spans="2:6" ht="34.5" customHeight="1">
      <c r="B6" s="213"/>
      <c r="C6" s="148"/>
      <c r="D6" s="95">
        <f>IF(INICIO!$C$5="","",YEAR(INICIO!$C$5))</f>
      </c>
      <c r="E6" s="23">
        <v>1</v>
      </c>
      <c r="F6" s="60">
        <f>IF(INICIO!$C$4="","",INICIO!$C$4)</f>
      </c>
    </row>
    <row r="7" spans="2:6" ht="15.75" customHeight="1">
      <c r="B7" s="21"/>
      <c r="C7" s="36"/>
      <c r="D7" s="36"/>
      <c r="E7" s="21"/>
      <c r="F7" s="21"/>
    </row>
    <row r="8" spans="2:7" ht="34.5" customHeight="1">
      <c r="B8" s="56"/>
      <c r="C8" s="57"/>
      <c r="D8" s="57"/>
      <c r="E8" s="215" t="s">
        <v>511</v>
      </c>
      <c r="F8" s="216"/>
      <c r="G8" s="78"/>
    </row>
    <row r="9" spans="2:6" ht="34.5" customHeight="1">
      <c r="B9" s="11"/>
      <c r="C9" s="59"/>
      <c r="D9" s="59"/>
      <c r="E9" s="22" t="s">
        <v>117</v>
      </c>
      <c r="F9" s="22" t="s">
        <v>118</v>
      </c>
    </row>
    <row r="10" spans="2:6" ht="34.5" customHeight="1">
      <c r="B10" s="58" t="s">
        <v>0</v>
      </c>
      <c r="C10" s="59"/>
      <c r="D10" s="59"/>
      <c r="E10" s="119"/>
      <c r="F10" s="138"/>
    </row>
    <row r="11" spans="2:7" ht="34.5" customHeight="1">
      <c r="B11" s="10" t="s">
        <v>214</v>
      </c>
      <c r="C11" s="9"/>
      <c r="D11" s="9"/>
      <c r="E11" s="120" t="s">
        <v>1</v>
      </c>
      <c r="F11" s="105">
        <f>F13+F16+F19+F22+F23+F12</f>
        <v>0</v>
      </c>
      <c r="G11" s="76"/>
    </row>
    <row r="12" spans="2:7" ht="34.5" customHeight="1">
      <c r="B12" s="8" t="s">
        <v>2</v>
      </c>
      <c r="C12" s="9"/>
      <c r="D12" s="9"/>
      <c r="E12" s="120" t="s">
        <v>3</v>
      </c>
      <c r="F12" s="152"/>
      <c r="G12" s="77">
        <f>IF(F12&lt;0,"Introduzca saldo en positivo","")</f>
      </c>
    </row>
    <row r="13" spans="2:7" ht="34.5" customHeight="1">
      <c r="B13" s="8" t="s">
        <v>417</v>
      </c>
      <c r="C13" s="9"/>
      <c r="D13" s="9"/>
      <c r="E13" s="120" t="s">
        <v>4</v>
      </c>
      <c r="F13" s="42">
        <f>SUM(F14:F15)</f>
        <v>0</v>
      </c>
      <c r="G13" s="77"/>
    </row>
    <row r="14" spans="2:7" ht="34.5" customHeight="1">
      <c r="B14" s="11" t="s">
        <v>418</v>
      </c>
      <c r="C14" s="9"/>
      <c r="D14" s="9"/>
      <c r="E14" s="121" t="s">
        <v>5</v>
      </c>
      <c r="F14" s="41"/>
      <c r="G14" s="77">
        <f>IF(F14&lt;0,"Introduzca saldo en positivo","")</f>
      </c>
    </row>
    <row r="15" spans="2:7" ht="34.5" customHeight="1">
      <c r="B15" s="11" t="s">
        <v>419</v>
      </c>
      <c r="C15" s="9"/>
      <c r="D15" s="9"/>
      <c r="E15" s="121" t="s">
        <v>6</v>
      </c>
      <c r="F15" s="41"/>
      <c r="G15" s="77">
        <f>IF(F15&lt;0,"Introduzca saldo en positivo","")</f>
      </c>
    </row>
    <row r="16" spans="2:7" ht="34.5" customHeight="1">
      <c r="B16" s="8" t="s">
        <v>420</v>
      </c>
      <c r="C16" s="9"/>
      <c r="D16" s="9"/>
      <c r="E16" s="120" t="s">
        <v>7</v>
      </c>
      <c r="F16" s="42">
        <f>SUM(F17:F18)</f>
        <v>0</v>
      </c>
      <c r="G16" s="77"/>
    </row>
    <row r="17" spans="2:7" ht="34.5" customHeight="1">
      <c r="B17" s="11" t="s">
        <v>421</v>
      </c>
      <c r="C17" s="9"/>
      <c r="D17" s="9"/>
      <c r="E17" s="121" t="s">
        <v>8</v>
      </c>
      <c r="F17" s="41"/>
      <c r="G17" s="77">
        <f>IF(F17&lt;0,"Introduzca saldo en positivo","")</f>
      </c>
    </row>
    <row r="18" spans="2:7" ht="34.5" customHeight="1">
      <c r="B18" s="34" t="s">
        <v>422</v>
      </c>
      <c r="C18" s="9"/>
      <c r="D18" s="9"/>
      <c r="E18" s="121" t="s">
        <v>9</v>
      </c>
      <c r="F18" s="41"/>
      <c r="G18" s="77">
        <f>IF(F18&lt;0,"Introduzca saldo en positivo","")</f>
      </c>
    </row>
    <row r="19" spans="2:7" ht="34.5" customHeight="1">
      <c r="B19" s="8" t="s">
        <v>221</v>
      </c>
      <c r="C19" s="9"/>
      <c r="D19" s="9"/>
      <c r="E19" s="120" t="s">
        <v>10</v>
      </c>
      <c r="F19" s="42">
        <f>SUM(F20:F21)</f>
        <v>0</v>
      </c>
      <c r="G19" s="77"/>
    </row>
    <row r="20" spans="2:7" ht="34.5" customHeight="1">
      <c r="B20" s="11" t="s">
        <v>222</v>
      </c>
      <c r="C20" s="9"/>
      <c r="D20" s="9"/>
      <c r="E20" s="121" t="s">
        <v>11</v>
      </c>
      <c r="F20" s="41"/>
      <c r="G20" s="77">
        <f>IF(F20&lt;0,"Introduzca saldo en positivo","")</f>
      </c>
    </row>
    <row r="21" spans="2:7" ht="34.5" customHeight="1">
      <c r="B21" s="11" t="s">
        <v>223</v>
      </c>
      <c r="C21" s="9"/>
      <c r="D21" s="9"/>
      <c r="E21" s="121" t="s">
        <v>12</v>
      </c>
      <c r="F21" s="41"/>
      <c r="G21" s="77">
        <f>IF(F21&lt;0,"Introduzca saldo en positivo","")</f>
      </c>
    </row>
    <row r="22" spans="2:7" ht="34.5" customHeight="1">
      <c r="B22" s="8" t="s">
        <v>224</v>
      </c>
      <c r="C22" s="9"/>
      <c r="D22" s="9"/>
      <c r="E22" s="120" t="s">
        <v>13</v>
      </c>
      <c r="F22" s="41"/>
      <c r="G22" s="77">
        <f>IF(F22&lt;0,"Introduzca saldo en positivo","")</f>
      </c>
    </row>
    <row r="23" spans="2:7" ht="34.5" customHeight="1">
      <c r="B23" s="8" t="s">
        <v>225</v>
      </c>
      <c r="C23" s="9"/>
      <c r="D23" s="9"/>
      <c r="E23" s="120" t="s">
        <v>14</v>
      </c>
      <c r="F23" s="41"/>
      <c r="G23" s="77">
        <f>IF(F23&lt;0,"Introduzca saldo en positivo","")</f>
      </c>
    </row>
    <row r="24" spans="2:7" ht="34.5" customHeight="1">
      <c r="B24" s="10" t="s">
        <v>15</v>
      </c>
      <c r="C24" s="9"/>
      <c r="D24" s="9"/>
      <c r="E24" s="120" t="s">
        <v>16</v>
      </c>
      <c r="F24" s="42">
        <f>F25+F31+F35</f>
        <v>0</v>
      </c>
      <c r="G24" s="77"/>
    </row>
    <row r="25" spans="2:7" ht="34.5" customHeight="1">
      <c r="B25" s="8" t="s">
        <v>471</v>
      </c>
      <c r="C25" s="9"/>
      <c r="D25" s="9"/>
      <c r="E25" s="120" t="s">
        <v>17</v>
      </c>
      <c r="F25" s="42">
        <f>SUM(F26:F30)</f>
        <v>0</v>
      </c>
      <c r="G25" s="77"/>
    </row>
    <row r="26" spans="2:7" ht="34.5" customHeight="1">
      <c r="B26" s="11" t="s">
        <v>18</v>
      </c>
      <c r="C26" s="9"/>
      <c r="D26" s="9"/>
      <c r="E26" s="121" t="s">
        <v>19</v>
      </c>
      <c r="F26" s="41"/>
      <c r="G26" s="77">
        <f>IF(F26&lt;0,"Introduzca saldo en positivo","")</f>
      </c>
    </row>
    <row r="27" spans="2:7" ht="34.5" customHeight="1">
      <c r="B27" s="11" t="s">
        <v>220</v>
      </c>
      <c r="C27" s="9"/>
      <c r="D27" s="9"/>
      <c r="E27" s="121" t="s">
        <v>20</v>
      </c>
      <c r="F27" s="41"/>
      <c r="G27" s="77">
        <f>IF(F27&lt;0,"Introduzca saldo en positivo","")</f>
      </c>
    </row>
    <row r="28" spans="2:7" ht="34.5" customHeight="1">
      <c r="B28" s="11" t="s">
        <v>177</v>
      </c>
      <c r="C28" s="9"/>
      <c r="D28" s="9"/>
      <c r="E28" s="121" t="s">
        <v>21</v>
      </c>
      <c r="F28" s="41"/>
      <c r="G28" s="77">
        <f>IF(F28&lt;0,"Introduzca saldo en positivo","")</f>
      </c>
    </row>
    <row r="29" spans="2:7" ht="34.5" customHeight="1">
      <c r="B29" s="11" t="s">
        <v>178</v>
      </c>
      <c r="C29" s="9"/>
      <c r="D29" s="9"/>
      <c r="E29" s="121" t="s">
        <v>22</v>
      </c>
      <c r="F29" s="41"/>
      <c r="G29" s="77">
        <f>IF(F29&lt;0,"Introduzca saldo en positivo","")</f>
      </c>
    </row>
    <row r="30" spans="2:7" ht="34.5" customHeight="1">
      <c r="B30" s="11" t="s">
        <v>23</v>
      </c>
      <c r="C30" s="9"/>
      <c r="D30" s="9"/>
      <c r="E30" s="121" t="s">
        <v>24</v>
      </c>
      <c r="F30" s="41"/>
      <c r="G30" s="77">
        <f>IF(F30&lt;0,"Introduzca saldo en positivo","")</f>
      </c>
    </row>
    <row r="31" spans="2:7" ht="34.5" customHeight="1">
      <c r="B31" s="8" t="s">
        <v>472</v>
      </c>
      <c r="C31" s="9"/>
      <c r="D31" s="9"/>
      <c r="E31" s="120" t="s">
        <v>25</v>
      </c>
      <c r="F31" s="42">
        <f>SUM(F32:F34)</f>
        <v>0</v>
      </c>
      <c r="G31" s="77"/>
    </row>
    <row r="32" spans="2:7" ht="34.5" customHeight="1">
      <c r="B32" s="11" t="s">
        <v>26</v>
      </c>
      <c r="C32" s="9"/>
      <c r="D32" s="9"/>
      <c r="E32" s="121" t="s">
        <v>27</v>
      </c>
      <c r="F32" s="41"/>
      <c r="G32" s="77">
        <f>IF(F32&lt;0,"Introduzca saldo en positivo","")</f>
      </c>
    </row>
    <row r="33" spans="2:7" ht="34.5" customHeight="1">
      <c r="B33" s="11" t="s">
        <v>423</v>
      </c>
      <c r="C33" s="9"/>
      <c r="D33" s="9"/>
      <c r="E33" s="121" t="s">
        <v>28</v>
      </c>
      <c r="F33" s="41"/>
      <c r="G33" s="77">
        <f>IF(F33&lt;0,"Introduzca saldo en positivo","")</f>
      </c>
    </row>
    <row r="34" spans="2:7" ht="34.5" customHeight="1">
      <c r="B34" s="11" t="s">
        <v>424</v>
      </c>
      <c r="C34" s="9"/>
      <c r="D34" s="9"/>
      <c r="E34" s="121" t="s">
        <v>29</v>
      </c>
      <c r="F34" s="41"/>
      <c r="G34" s="77">
        <f>IF(F34&lt;0,"Introduzca saldo en positivo","")</f>
      </c>
    </row>
    <row r="35" spans="2:7" ht="34.5" customHeight="1">
      <c r="B35" s="8" t="s">
        <v>226</v>
      </c>
      <c r="C35" s="9"/>
      <c r="D35" s="9"/>
      <c r="E35" s="120" t="s">
        <v>30</v>
      </c>
      <c r="F35" s="42">
        <f>SUM(F36:F37)</f>
        <v>0</v>
      </c>
      <c r="G35" s="77"/>
    </row>
    <row r="36" spans="2:7" ht="34.5" customHeight="1">
      <c r="B36" s="11" t="s">
        <v>31</v>
      </c>
      <c r="C36" s="9"/>
      <c r="D36" s="9"/>
      <c r="E36" s="121" t="s">
        <v>32</v>
      </c>
      <c r="F36" s="41"/>
      <c r="G36" s="77">
        <f>IF(F36&lt;0,"Introduzca saldo en positivo","")</f>
      </c>
    </row>
    <row r="37" spans="2:7" ht="34.5" customHeight="1">
      <c r="B37" s="11" t="s">
        <v>33</v>
      </c>
      <c r="C37" s="9"/>
      <c r="D37" s="9"/>
      <c r="E37" s="121" t="s">
        <v>34</v>
      </c>
      <c r="F37" s="41"/>
      <c r="G37" s="77">
        <f>IF(F37&lt;0,"Introduzca saldo en positivo","")</f>
      </c>
    </row>
    <row r="38" spans="2:7" ht="34.5" customHeight="1">
      <c r="B38" s="10" t="s">
        <v>215</v>
      </c>
      <c r="C38" s="9"/>
      <c r="D38" s="9"/>
      <c r="E38" s="120" t="s">
        <v>35</v>
      </c>
      <c r="F38" s="42">
        <f>SUM(F39:F41)</f>
        <v>0</v>
      </c>
      <c r="G38" s="77"/>
    </row>
    <row r="39" spans="2:7" ht="34.5" customHeight="1">
      <c r="B39" s="8" t="s">
        <v>36</v>
      </c>
      <c r="C39" s="9"/>
      <c r="D39" s="9"/>
      <c r="E39" s="120" t="s">
        <v>37</v>
      </c>
      <c r="F39" s="41"/>
      <c r="G39" s="77">
        <f>IF(F39&lt;0,"Introduzca saldo en positivo","")</f>
      </c>
    </row>
    <row r="40" spans="2:7" ht="34.5" customHeight="1">
      <c r="B40" s="8" t="s">
        <v>473</v>
      </c>
      <c r="C40" s="9"/>
      <c r="D40" s="9"/>
      <c r="E40" s="120" t="s">
        <v>38</v>
      </c>
      <c r="F40" s="41"/>
      <c r="G40" s="77">
        <f>IF(F40&lt;0,"Introduzca saldo en positivo","")</f>
      </c>
    </row>
    <row r="41" spans="2:7" ht="34.5" customHeight="1">
      <c r="B41" s="8" t="s">
        <v>39</v>
      </c>
      <c r="C41" s="9"/>
      <c r="D41" s="9"/>
      <c r="E41" s="120" t="s">
        <v>40</v>
      </c>
      <c r="F41" s="41"/>
      <c r="G41" s="77">
        <f>IF(F41&lt;0,"Introduzca saldo en positivo","")</f>
      </c>
    </row>
    <row r="42" spans="2:7" ht="34.5" customHeight="1">
      <c r="B42" s="10" t="s">
        <v>41</v>
      </c>
      <c r="C42" s="9"/>
      <c r="D42" s="9"/>
      <c r="E42" s="120" t="s">
        <v>42</v>
      </c>
      <c r="F42" s="42">
        <f>F43+F44+F48</f>
        <v>0</v>
      </c>
      <c r="G42" s="77"/>
    </row>
    <row r="43" spans="2:7" ht="34.5" customHeight="1">
      <c r="B43" s="8" t="s">
        <v>43</v>
      </c>
      <c r="C43" s="9"/>
      <c r="D43" s="9"/>
      <c r="E43" s="120" t="s">
        <v>44</v>
      </c>
      <c r="F43" s="41"/>
      <c r="G43" s="77">
        <f>IF(F43&lt;0,"Introduzca saldo en positivo","")</f>
      </c>
    </row>
    <row r="44" spans="2:7" ht="34.5" customHeight="1">
      <c r="B44" s="8" t="s">
        <v>45</v>
      </c>
      <c r="C44" s="9"/>
      <c r="D44" s="9"/>
      <c r="E44" s="120" t="s">
        <v>46</v>
      </c>
      <c r="F44" s="42">
        <f>SUM(F45:F47)</f>
        <v>0</v>
      </c>
      <c r="G44" s="77"/>
    </row>
    <row r="45" spans="2:7" ht="34.5" customHeight="1">
      <c r="B45" s="11" t="s">
        <v>47</v>
      </c>
      <c r="C45" s="9"/>
      <c r="D45" s="9"/>
      <c r="E45" s="121" t="s">
        <v>48</v>
      </c>
      <c r="F45" s="41"/>
      <c r="G45" s="77">
        <f>IF(F45&lt;0,"Introduzca saldo en positivo","")</f>
      </c>
    </row>
    <row r="46" spans="2:7" ht="34.5" customHeight="1">
      <c r="B46" s="11" t="s">
        <v>49</v>
      </c>
      <c r="C46" s="9"/>
      <c r="D46" s="9"/>
      <c r="E46" s="121" t="s">
        <v>50</v>
      </c>
      <c r="F46" s="41"/>
      <c r="G46" s="77">
        <f>IF(F46&lt;0,"Introduzca saldo en positivo","")</f>
      </c>
    </row>
    <row r="47" spans="2:7" ht="34.5" customHeight="1">
      <c r="B47" s="11" t="s">
        <v>51</v>
      </c>
      <c r="C47" s="9"/>
      <c r="D47" s="9"/>
      <c r="E47" s="121" t="s">
        <v>52</v>
      </c>
      <c r="F47" s="41"/>
      <c r="G47" s="77">
        <f>IF(F47&lt;0,"Introduzca saldo en positivo","")</f>
      </c>
    </row>
    <row r="48" spans="2:7" ht="34.5" customHeight="1">
      <c r="B48" s="8" t="s">
        <v>227</v>
      </c>
      <c r="C48" s="15"/>
      <c r="D48" s="15"/>
      <c r="E48" s="101" t="s">
        <v>479</v>
      </c>
      <c r="F48" s="123"/>
      <c r="G48" s="77">
        <f>IF(F48&lt;0,"Introduzca saldo en positivo","")</f>
      </c>
    </row>
    <row r="49" spans="2:7" ht="34.5" customHeight="1">
      <c r="B49" s="10" t="s">
        <v>216</v>
      </c>
      <c r="C49" s="9"/>
      <c r="D49" s="9"/>
      <c r="E49" s="120" t="s">
        <v>53</v>
      </c>
      <c r="F49" s="42">
        <f>SUM(F50:F52)</f>
        <v>0</v>
      </c>
      <c r="G49" s="77"/>
    </row>
    <row r="50" spans="2:7" ht="34.5" customHeight="1">
      <c r="B50" s="8" t="s">
        <v>228</v>
      </c>
      <c r="C50" s="9"/>
      <c r="D50" s="9"/>
      <c r="E50" s="122" t="s">
        <v>55</v>
      </c>
      <c r="F50" s="41"/>
      <c r="G50" s="77">
        <f>IF(F50&lt;0,"Introduzca saldo en positivo","")</f>
      </c>
    </row>
    <row r="51" spans="2:7" ht="34.5" customHeight="1">
      <c r="B51" s="8" t="s">
        <v>229</v>
      </c>
      <c r="C51" s="9"/>
      <c r="D51" s="9"/>
      <c r="E51" s="122" t="s">
        <v>54</v>
      </c>
      <c r="F51" s="41"/>
      <c r="G51" s="77">
        <f>IF(F51&lt;0,"Introduzca saldo en positivo","")</f>
      </c>
    </row>
    <row r="52" spans="2:7" ht="34.5" customHeight="1">
      <c r="B52" s="8" t="s">
        <v>175</v>
      </c>
      <c r="C52" s="9"/>
      <c r="D52" s="19"/>
      <c r="E52" s="120" t="s">
        <v>56</v>
      </c>
      <c r="F52" s="41"/>
      <c r="G52" s="77">
        <f>IF(F52&lt;0,"Introduzca saldo en positivo","")</f>
      </c>
    </row>
    <row r="53" spans="2:7" ht="34.5" customHeight="1">
      <c r="B53" s="10" t="s">
        <v>230</v>
      </c>
      <c r="C53" s="9"/>
      <c r="D53" s="9"/>
      <c r="E53" s="141" t="s">
        <v>482</v>
      </c>
      <c r="F53" s="42">
        <f>SUM(F54:F56)</f>
        <v>0</v>
      </c>
      <c r="G53" s="77"/>
    </row>
    <row r="54" spans="2:7" ht="34.5" customHeight="1">
      <c r="B54" s="8" t="s">
        <v>231</v>
      </c>
      <c r="C54" s="9"/>
      <c r="D54" s="9"/>
      <c r="E54" s="120" t="s">
        <v>57</v>
      </c>
      <c r="F54" s="41"/>
      <c r="G54" s="77">
        <f>IF(F54&lt;0,"Introduzca saldo en positivo","")</f>
      </c>
    </row>
    <row r="55" spans="2:7" ht="34.5" customHeight="1">
      <c r="B55" s="8" t="s">
        <v>232</v>
      </c>
      <c r="C55" s="9"/>
      <c r="D55" s="9"/>
      <c r="E55" s="120" t="s">
        <v>58</v>
      </c>
      <c r="F55" s="41"/>
      <c r="G55" s="77">
        <f>IF(F55&lt;0,"Introduzca saldo en positivo","")</f>
      </c>
    </row>
    <row r="56" spans="2:7" ht="34.5" customHeight="1">
      <c r="B56" s="8" t="s">
        <v>233</v>
      </c>
      <c r="C56" s="9"/>
      <c r="D56" s="9"/>
      <c r="E56" s="122" t="s">
        <v>480</v>
      </c>
      <c r="F56" s="41"/>
      <c r="G56" s="77">
        <f>IF(F56&lt;0,"Introduzca saldo en positivo","")</f>
      </c>
    </row>
    <row r="57" spans="2:7" ht="34.5" customHeight="1">
      <c r="B57" s="10" t="s">
        <v>59</v>
      </c>
      <c r="C57" s="9"/>
      <c r="D57" s="9"/>
      <c r="E57" s="120" t="s">
        <v>60</v>
      </c>
      <c r="F57" s="42">
        <f>F58+F61</f>
        <v>0</v>
      </c>
      <c r="G57" s="77"/>
    </row>
    <row r="58" spans="2:7" ht="34.5" customHeight="1">
      <c r="B58" s="8" t="s">
        <v>61</v>
      </c>
      <c r="C58" s="9"/>
      <c r="D58" s="9"/>
      <c r="E58" s="120" t="s">
        <v>62</v>
      </c>
      <c r="F58" s="42">
        <f>SUM(F59:F60)</f>
        <v>0</v>
      </c>
      <c r="G58" s="77"/>
    </row>
    <row r="59" spans="2:7" ht="34.5" customHeight="1">
      <c r="B59" s="11" t="s">
        <v>63</v>
      </c>
      <c r="C59" s="9"/>
      <c r="D59" s="9"/>
      <c r="E59" s="121" t="s">
        <v>64</v>
      </c>
      <c r="F59" s="41"/>
      <c r="G59" s="77">
        <f>IF(F59&lt;0,"Introduzca saldo en positivo","")</f>
      </c>
    </row>
    <row r="60" spans="2:7" ht="34.5" customHeight="1">
      <c r="B60" s="11" t="s">
        <v>65</v>
      </c>
      <c r="C60" s="9"/>
      <c r="D60" s="9"/>
      <c r="E60" s="121" t="s">
        <v>66</v>
      </c>
      <c r="F60" s="41"/>
      <c r="G60" s="77">
        <f>IF(F60&lt;0,"Introduzca saldo en positivo","")</f>
      </c>
    </row>
    <row r="61" spans="2:7" ht="34.5" customHeight="1">
      <c r="B61" s="8" t="s">
        <v>67</v>
      </c>
      <c r="C61" s="9"/>
      <c r="D61" s="9"/>
      <c r="E61" s="120" t="s">
        <v>68</v>
      </c>
      <c r="F61" s="41"/>
      <c r="G61" s="77">
        <f>IF(F61&lt;0,"Introduzca saldo en positivo","")</f>
      </c>
    </row>
    <row r="62" spans="2:12" ht="34.5" customHeight="1">
      <c r="B62" s="18" t="s">
        <v>179</v>
      </c>
      <c r="C62" s="217">
        <f>IF(F62=F106,"","Los saldos del activo y del pasivo del Balance no coinciden.")</f>
      </c>
      <c r="D62" s="218"/>
      <c r="E62" s="120" t="s">
        <v>69</v>
      </c>
      <c r="F62" s="42">
        <f>F11+F24+F38+F42+F49+F53+F57</f>
        <v>0</v>
      </c>
      <c r="G62" s="214">
        <f>IF(OR(F61="",F61=0),"",IF((F61/F62)&gt;0.02,IF(F61='OTRAS CUENTAS DIVERSAS'!F20,"","El saldo de la rúbrica 7.2. Otras cuentas diversas del activo supera el 2% del total del Balance. Debe introducir los datos en la hoja de Otras Cuentas Diversas."),""))</f>
      </c>
      <c r="H62" s="214"/>
      <c r="I62" s="214"/>
      <c r="J62" s="214"/>
      <c r="K62" s="214"/>
      <c r="L62" s="214"/>
    </row>
    <row r="63" spans="2:12" ht="34.5" customHeight="1">
      <c r="B63" s="16" t="s">
        <v>70</v>
      </c>
      <c r="C63" s="9"/>
      <c r="D63" s="9"/>
      <c r="E63" s="20"/>
      <c r="F63" s="139"/>
      <c r="G63" s="214"/>
      <c r="H63" s="214"/>
      <c r="I63" s="214"/>
      <c r="J63" s="214"/>
      <c r="K63" s="214"/>
      <c r="L63" s="214"/>
    </row>
    <row r="64" spans="2:8" ht="34.5" customHeight="1">
      <c r="B64" s="10" t="s">
        <v>234</v>
      </c>
      <c r="C64" s="9"/>
      <c r="D64" s="9"/>
      <c r="E64" s="122" t="s">
        <v>463</v>
      </c>
      <c r="F64" s="42">
        <f>F65+F68+F69+F72+F73+F74+F75</f>
        <v>0</v>
      </c>
      <c r="G64" s="77"/>
      <c r="H64" s="5"/>
    </row>
    <row r="65" spans="2:7" ht="34.5" customHeight="1">
      <c r="B65" s="8" t="s">
        <v>235</v>
      </c>
      <c r="C65" s="9"/>
      <c r="D65" s="9"/>
      <c r="E65" s="122" t="s">
        <v>71</v>
      </c>
      <c r="F65" s="42">
        <f>SUM(F66:F67)</f>
        <v>0</v>
      </c>
      <c r="G65" s="77"/>
    </row>
    <row r="66" spans="2:7" ht="34.5" customHeight="1">
      <c r="B66" s="11" t="s">
        <v>241</v>
      </c>
      <c r="C66" s="9"/>
      <c r="D66" s="9"/>
      <c r="E66" s="101" t="s">
        <v>72</v>
      </c>
      <c r="F66" s="41"/>
      <c r="G66" s="77">
        <f>IF(F66&lt;0,"Introduzca saldo en positivo","")</f>
      </c>
    </row>
    <row r="67" spans="2:7" ht="34.5" customHeight="1">
      <c r="B67" s="11" t="s">
        <v>242</v>
      </c>
      <c r="C67" s="9"/>
      <c r="D67" s="9"/>
      <c r="E67" s="101" t="s">
        <v>73</v>
      </c>
      <c r="F67" s="41"/>
      <c r="G67" s="77"/>
    </row>
    <row r="68" spans="2:7" ht="34.5" customHeight="1">
      <c r="B68" s="8" t="s">
        <v>236</v>
      </c>
      <c r="C68" s="9"/>
      <c r="D68" s="9"/>
      <c r="E68" s="122" t="s">
        <v>74</v>
      </c>
      <c r="F68" s="41"/>
      <c r="G68" s="77">
        <f>IF(F68&lt;0,"Introduzca saldo en positivo","")</f>
      </c>
    </row>
    <row r="69" spans="2:7" ht="34.5" customHeight="1">
      <c r="B69" s="8" t="s">
        <v>237</v>
      </c>
      <c r="C69" s="9"/>
      <c r="D69" s="9"/>
      <c r="E69" s="122" t="s">
        <v>75</v>
      </c>
      <c r="F69" s="42">
        <f>SUM(F70:F71)</f>
        <v>0</v>
      </c>
      <c r="G69" s="77"/>
    </row>
    <row r="70" spans="2:7" ht="34.5" customHeight="1">
      <c r="B70" s="11" t="s">
        <v>243</v>
      </c>
      <c r="C70" s="9"/>
      <c r="D70" s="9"/>
      <c r="E70" s="101" t="s">
        <v>245</v>
      </c>
      <c r="F70" s="41"/>
      <c r="G70" s="77">
        <f>IF(F70&lt;0,"Introduzca saldo en positivo","")</f>
      </c>
    </row>
    <row r="71" spans="2:7" ht="34.5" customHeight="1">
      <c r="B71" s="11" t="s">
        <v>244</v>
      </c>
      <c r="C71" s="9"/>
      <c r="D71" s="9"/>
      <c r="E71" s="101" t="s">
        <v>246</v>
      </c>
      <c r="F71" s="41"/>
      <c r="G71" s="77">
        <f>IF(F71&lt;0,"Introduzca saldo en positivo","")</f>
      </c>
    </row>
    <row r="72" spans="2:7" ht="34.5" customHeight="1">
      <c r="B72" s="8" t="s">
        <v>474</v>
      </c>
      <c r="C72" s="9"/>
      <c r="D72" s="9"/>
      <c r="E72" s="122" t="s">
        <v>76</v>
      </c>
      <c r="F72" s="41"/>
      <c r="G72" s="77">
        <f>IF(F72&lt;0,"Introduzca saldo en positivo","")</f>
      </c>
    </row>
    <row r="73" spans="2:7" ht="34.5" customHeight="1">
      <c r="B73" s="8" t="s">
        <v>238</v>
      </c>
      <c r="C73" s="9"/>
      <c r="D73" s="9"/>
      <c r="E73" s="122" t="s">
        <v>247</v>
      </c>
      <c r="F73" s="41"/>
      <c r="G73" s="77"/>
    </row>
    <row r="74" spans="2:7" ht="34.5" customHeight="1">
      <c r="B74" s="8" t="s">
        <v>239</v>
      </c>
      <c r="C74" s="9"/>
      <c r="D74" s="9"/>
      <c r="E74" s="122" t="s">
        <v>248</v>
      </c>
      <c r="F74" s="41"/>
      <c r="G74" s="76"/>
    </row>
    <row r="75" spans="2:7" ht="34.5" customHeight="1">
      <c r="B75" s="8" t="s">
        <v>240</v>
      </c>
      <c r="C75" s="9"/>
      <c r="D75" s="9"/>
      <c r="E75" s="122" t="s">
        <v>249</v>
      </c>
      <c r="F75" s="41"/>
      <c r="G75" s="77"/>
    </row>
    <row r="76" spans="2:7" ht="34.5" customHeight="1">
      <c r="B76" s="10" t="s">
        <v>250</v>
      </c>
      <c r="C76" s="9"/>
      <c r="D76" s="9"/>
      <c r="E76" s="120" t="s">
        <v>77</v>
      </c>
      <c r="F76" s="41"/>
      <c r="G76" s="77">
        <f>IF(F76&lt;0,"Introduzca saldo en positivo","")</f>
      </c>
    </row>
    <row r="77" spans="2:7" ht="34.5" customHeight="1">
      <c r="B77" s="10" t="s">
        <v>251</v>
      </c>
      <c r="C77" s="9"/>
      <c r="D77" s="9"/>
      <c r="E77" s="120" t="s">
        <v>78</v>
      </c>
      <c r="F77" s="42">
        <f>SUM(F78:F81)</f>
        <v>0</v>
      </c>
      <c r="G77" s="76"/>
    </row>
    <row r="78" spans="2:7" ht="34.5" customHeight="1">
      <c r="B78" s="8" t="s">
        <v>252</v>
      </c>
      <c r="C78" s="9"/>
      <c r="D78" s="9"/>
      <c r="E78" s="120" t="s">
        <v>79</v>
      </c>
      <c r="F78" s="41"/>
      <c r="G78" s="77">
        <f>IF(F78&lt;0,"Introduzca saldo en positivo","")</f>
      </c>
    </row>
    <row r="79" spans="2:7" ht="34.5" customHeight="1">
      <c r="B79" s="8" t="s">
        <v>253</v>
      </c>
      <c r="C79" s="9"/>
      <c r="D79" s="9"/>
      <c r="E79" s="120" t="s">
        <v>80</v>
      </c>
      <c r="F79" s="41"/>
      <c r="G79" s="77">
        <f>IF(F79&lt;0,"Introduzca saldo en positivo","")</f>
      </c>
    </row>
    <row r="80" spans="2:7" ht="34.5" customHeight="1">
      <c r="B80" s="8" t="s">
        <v>254</v>
      </c>
      <c r="C80" s="9"/>
      <c r="D80" s="9"/>
      <c r="E80" s="120" t="s">
        <v>81</v>
      </c>
      <c r="F80" s="41"/>
      <c r="G80" s="77">
        <f>IF(F80&lt;0,"Introduzca saldo en positivo","")</f>
      </c>
    </row>
    <row r="81" spans="2:7" ht="34.5" customHeight="1">
      <c r="B81" s="8" t="s">
        <v>255</v>
      </c>
      <c r="C81" s="9"/>
      <c r="D81" s="19"/>
      <c r="E81" s="120" t="s">
        <v>82</v>
      </c>
      <c r="F81" s="41"/>
      <c r="G81" s="77">
        <f>IF(F81&lt;0,"Introduzca saldo en positivo","")</f>
      </c>
    </row>
    <row r="82" spans="2:7" ht="34.5" customHeight="1">
      <c r="B82" s="10" t="s">
        <v>256</v>
      </c>
      <c r="C82" s="9"/>
      <c r="D82" s="9"/>
      <c r="E82" s="120" t="s">
        <v>83</v>
      </c>
      <c r="F82" s="42">
        <f>F83+F87+F88</f>
        <v>0</v>
      </c>
      <c r="G82" s="77"/>
    </row>
    <row r="83" spans="2:7" ht="34.5" customHeight="1">
      <c r="B83" s="8" t="s">
        <v>257</v>
      </c>
      <c r="C83" s="9"/>
      <c r="D83" s="9"/>
      <c r="E83" s="141" t="s">
        <v>481</v>
      </c>
      <c r="F83" s="42">
        <f>SUM(F84:F86)</f>
        <v>0</v>
      </c>
      <c r="G83" s="77"/>
    </row>
    <row r="84" spans="2:7" ht="34.5" customHeight="1">
      <c r="B84" s="11" t="s">
        <v>475</v>
      </c>
      <c r="C84" s="9"/>
      <c r="D84" s="9"/>
      <c r="E84" s="121" t="s">
        <v>84</v>
      </c>
      <c r="F84" s="41"/>
      <c r="G84" s="77">
        <f>IF(F84&lt;0,"Introduzca saldo en positivo","")</f>
      </c>
    </row>
    <row r="85" spans="2:7" ht="34.5" customHeight="1">
      <c r="B85" s="11" t="s">
        <v>258</v>
      </c>
      <c r="C85" s="9"/>
      <c r="D85" s="9"/>
      <c r="E85" s="101" t="s">
        <v>85</v>
      </c>
      <c r="F85" s="41"/>
      <c r="G85" s="77">
        <f>IF(F85&lt;0,"Introduzca saldo en positivo","")</f>
      </c>
    </row>
    <row r="86" spans="2:7" ht="34.5" customHeight="1">
      <c r="B86" s="11" t="s">
        <v>259</v>
      </c>
      <c r="C86" s="9"/>
      <c r="D86" s="9"/>
      <c r="E86" s="101" t="s">
        <v>86</v>
      </c>
      <c r="F86" s="41"/>
      <c r="G86" s="77">
        <f>IF(F86&lt;0,"Introduzca saldo en positivo","")</f>
      </c>
    </row>
    <row r="87" spans="2:7" ht="34.5" customHeight="1">
      <c r="B87" s="8" t="s">
        <v>260</v>
      </c>
      <c r="C87" s="9"/>
      <c r="D87" s="9"/>
      <c r="E87" s="122" t="s">
        <v>268</v>
      </c>
      <c r="F87" s="41"/>
      <c r="G87" s="77">
        <f>IF(F87&lt;0,"Introduzca saldo en positivo","")</f>
      </c>
    </row>
    <row r="88" spans="2:7" ht="34.5" customHeight="1">
      <c r="B88" s="8" t="s">
        <v>466</v>
      </c>
      <c r="C88" s="9"/>
      <c r="D88" s="19"/>
      <c r="E88" s="120" t="s">
        <v>87</v>
      </c>
      <c r="F88" s="41"/>
      <c r="G88" s="77">
        <f>IF(F88&lt;0,"Introduzca saldo en positivo","")</f>
      </c>
    </row>
    <row r="89" spans="2:7" ht="34.5" customHeight="1">
      <c r="B89" s="10" t="s">
        <v>261</v>
      </c>
      <c r="C89" s="9"/>
      <c r="D89" s="9"/>
      <c r="E89" s="120" t="s">
        <v>88</v>
      </c>
      <c r="F89" s="42">
        <f>F90+F91+F92+F96</f>
        <v>0</v>
      </c>
      <c r="G89" s="77"/>
    </row>
    <row r="90" spans="2:7" ht="34.5" customHeight="1">
      <c r="B90" s="8" t="s">
        <v>476</v>
      </c>
      <c r="C90" s="9"/>
      <c r="D90" s="9"/>
      <c r="E90" s="120" t="s">
        <v>89</v>
      </c>
      <c r="F90" s="41"/>
      <c r="G90" s="77">
        <f>IF(F90&lt;0,"Introduzca saldo en positivo","")</f>
      </c>
    </row>
    <row r="91" spans="2:7" ht="34.5" customHeight="1">
      <c r="B91" s="8" t="s">
        <v>262</v>
      </c>
      <c r="C91" s="9"/>
      <c r="D91" s="9"/>
      <c r="E91" s="120" t="s">
        <v>90</v>
      </c>
      <c r="F91" s="41"/>
      <c r="G91" s="77">
        <f>IF(F91&lt;0,"Introduzca saldo en positivo","")</f>
      </c>
    </row>
    <row r="92" spans="2:7" ht="34.5" customHeight="1">
      <c r="B92" s="8" t="s">
        <v>263</v>
      </c>
      <c r="C92" s="9"/>
      <c r="D92" s="9"/>
      <c r="E92" s="120" t="s">
        <v>91</v>
      </c>
      <c r="F92" s="42">
        <f>SUM(F93:F95)</f>
        <v>0</v>
      </c>
      <c r="G92" s="77"/>
    </row>
    <row r="93" spans="2:7" ht="34.5" customHeight="1">
      <c r="B93" s="11" t="s">
        <v>264</v>
      </c>
      <c r="C93" s="9"/>
      <c r="D93" s="9"/>
      <c r="E93" s="121" t="s">
        <v>92</v>
      </c>
      <c r="F93" s="41"/>
      <c r="G93" s="77">
        <f>IF(F93&lt;0,"Introduzca saldo en positivo","")</f>
      </c>
    </row>
    <row r="94" spans="2:7" ht="34.5" customHeight="1">
      <c r="B94" s="11" t="s">
        <v>265</v>
      </c>
      <c r="C94" s="9"/>
      <c r="D94" s="9"/>
      <c r="E94" s="121" t="s">
        <v>93</v>
      </c>
      <c r="F94" s="41"/>
      <c r="G94" s="77">
        <f>IF(F94&lt;0,"Introduzca saldo en positivo","")</f>
      </c>
    </row>
    <row r="95" spans="2:7" ht="34.5" customHeight="1">
      <c r="B95" s="11" t="s">
        <v>266</v>
      </c>
      <c r="C95" s="9"/>
      <c r="D95" s="9"/>
      <c r="E95" s="121" t="s">
        <v>94</v>
      </c>
      <c r="F95" s="41"/>
      <c r="G95" s="77">
        <f>IF(F95&lt;0,"Introduzca saldo en positivo","")</f>
      </c>
    </row>
    <row r="96" spans="2:7" ht="34.5" customHeight="1">
      <c r="B96" s="8" t="s">
        <v>267</v>
      </c>
      <c r="C96" s="9"/>
      <c r="D96" s="9"/>
      <c r="E96" s="122" t="s">
        <v>465</v>
      </c>
      <c r="F96" s="41"/>
      <c r="G96" s="77">
        <f>IF(F96&lt;0,"Introduzca saldo en positivo","")</f>
      </c>
    </row>
    <row r="97" spans="2:7" ht="35.25" customHeight="1">
      <c r="B97" s="10" t="s">
        <v>477</v>
      </c>
      <c r="C97" s="9"/>
      <c r="D97" s="9"/>
      <c r="E97" s="120" t="s">
        <v>483</v>
      </c>
      <c r="F97" s="42">
        <f>SUM(F98:F102)</f>
        <v>0</v>
      </c>
      <c r="G97" s="77"/>
    </row>
    <row r="98" spans="2:7" ht="35.25" customHeight="1">
      <c r="B98" s="8" t="s">
        <v>269</v>
      </c>
      <c r="C98" s="9"/>
      <c r="D98" s="9"/>
      <c r="E98" s="120" t="s">
        <v>95</v>
      </c>
      <c r="F98" s="123"/>
      <c r="G98" s="77">
        <f>IF(F98&lt;0,"Introduzca saldo en positivo","")</f>
      </c>
    </row>
    <row r="99" spans="2:7" ht="35.25" customHeight="1">
      <c r="B99" s="8" t="s">
        <v>270</v>
      </c>
      <c r="C99" s="9"/>
      <c r="D99" s="9"/>
      <c r="E99" s="120" t="s">
        <v>96</v>
      </c>
      <c r="F99" s="123"/>
      <c r="G99" s="77">
        <f>IF(F99&lt;0,"Introduzca saldo en positivo","")</f>
      </c>
    </row>
    <row r="100" spans="2:7" ht="35.25" customHeight="1">
      <c r="B100" s="8" t="s">
        <v>425</v>
      </c>
      <c r="C100" s="9"/>
      <c r="D100" s="9"/>
      <c r="E100" s="120" t="s">
        <v>97</v>
      </c>
      <c r="F100" s="123"/>
      <c r="G100" s="77">
        <f>IF(F100&lt;0,"Introduzca saldo en positivo","")</f>
      </c>
    </row>
    <row r="101" spans="2:7" ht="35.25" customHeight="1">
      <c r="B101" s="8" t="s">
        <v>426</v>
      </c>
      <c r="C101" s="9"/>
      <c r="D101" s="9"/>
      <c r="E101" s="120" t="s">
        <v>98</v>
      </c>
      <c r="F101" s="123"/>
      <c r="G101" s="77">
        <f>IF(F101&lt;0,"Introduzca saldo en positivo","")</f>
      </c>
    </row>
    <row r="102" spans="2:7" ht="35.25" customHeight="1">
      <c r="B102" s="8" t="s">
        <v>427</v>
      </c>
      <c r="C102" s="9"/>
      <c r="D102" s="9"/>
      <c r="E102" s="120" t="s">
        <v>99</v>
      </c>
      <c r="F102" s="123"/>
      <c r="G102" s="77">
        <f>IF(F102&lt;0,"Introduzca saldo en positivo","")</f>
      </c>
    </row>
    <row r="103" spans="2:7" ht="35.25" customHeight="1">
      <c r="B103" s="10" t="s">
        <v>59</v>
      </c>
      <c r="C103" s="9"/>
      <c r="D103" s="9"/>
      <c r="E103" s="120" t="s">
        <v>100</v>
      </c>
      <c r="F103" s="42">
        <f>SUM(F104:F105)</f>
        <v>0</v>
      </c>
      <c r="G103" s="77"/>
    </row>
    <row r="104" spans="2:7" ht="35.25" customHeight="1">
      <c r="B104" s="8" t="s">
        <v>271</v>
      </c>
      <c r="C104" s="9"/>
      <c r="D104" s="9"/>
      <c r="E104" s="120" t="s">
        <v>101</v>
      </c>
      <c r="F104" s="41"/>
      <c r="G104" s="77">
        <f>IF(F104&lt;0,"Introduzca saldo en positivo","")</f>
      </c>
    </row>
    <row r="105" spans="2:7" ht="35.25" customHeight="1">
      <c r="B105" s="8" t="s">
        <v>67</v>
      </c>
      <c r="C105" s="9"/>
      <c r="D105" s="9"/>
      <c r="E105" s="120" t="s">
        <v>102</v>
      </c>
      <c r="F105" s="41"/>
      <c r="G105" s="77">
        <f>IF(F105&lt;0,"Introduzca saldo en positivo","")</f>
      </c>
    </row>
    <row r="106" spans="2:12" ht="35.25" customHeight="1">
      <c r="B106" s="18" t="s">
        <v>180</v>
      </c>
      <c r="C106" s="217">
        <f>IF(F106=F62,"","Los saldos del activo y del pasivo del Balance no coinciden.")</f>
      </c>
      <c r="D106" s="218"/>
      <c r="E106" s="120" t="s">
        <v>103</v>
      </c>
      <c r="F106" s="42">
        <f>F103+F97+F89+F82+F77+F76+F64</f>
        <v>0</v>
      </c>
      <c r="G106" s="214">
        <f>IF(OR(F105="",F105=0),"",IF((F105/F106)&gt;0.02,IF(F105='OTRAS CUENTAS DIVERSAS'!M20,"","El saldo de la rúbrica 7.2. Otras cuentas diversas del pasivo supera el 2% del total del Balance. Debe introducir los datos en la hoja de Otras Cuentas Diversas."),""))</f>
      </c>
      <c r="H106" s="214"/>
      <c r="I106" s="214"/>
      <c r="J106" s="214"/>
      <c r="K106" s="214"/>
      <c r="L106" s="214"/>
    </row>
    <row r="107" spans="2:12" ht="35.25" customHeight="1">
      <c r="B107" s="8" t="s">
        <v>478</v>
      </c>
      <c r="C107" s="9"/>
      <c r="D107" s="9"/>
      <c r="E107" s="17"/>
      <c r="F107" s="140"/>
      <c r="G107" s="214"/>
      <c r="H107" s="214"/>
      <c r="I107" s="214"/>
      <c r="J107" s="214"/>
      <c r="K107" s="214"/>
      <c r="L107" s="214"/>
    </row>
    <row r="108" spans="2:7" ht="35.25" customHeight="1">
      <c r="B108" s="8" t="s">
        <v>272</v>
      </c>
      <c r="C108" s="9"/>
      <c r="D108" s="9"/>
      <c r="E108" s="120" t="s">
        <v>104</v>
      </c>
      <c r="F108" s="42">
        <f>SUM(F109:F111)</f>
        <v>0</v>
      </c>
      <c r="G108" s="77"/>
    </row>
    <row r="109" spans="2:7" ht="35.25" customHeight="1">
      <c r="B109" s="11" t="s">
        <v>288</v>
      </c>
      <c r="C109" s="9"/>
      <c r="D109" s="9"/>
      <c r="E109" s="101" t="s">
        <v>273</v>
      </c>
      <c r="F109" s="41"/>
      <c r="G109" s="77">
        <f>IF(F109&lt;0,"Introduzca saldo en positivo","")</f>
      </c>
    </row>
    <row r="110" spans="2:7" ht="35.25" customHeight="1">
      <c r="B110" s="11" t="s">
        <v>289</v>
      </c>
      <c r="C110" s="9"/>
      <c r="D110" s="9"/>
      <c r="E110" s="101" t="s">
        <v>274</v>
      </c>
      <c r="F110" s="41"/>
      <c r="G110" s="77">
        <f>IF(F110&lt;0,"Introduzca saldo en positivo","")</f>
      </c>
    </row>
    <row r="111" spans="2:7" ht="35.25" customHeight="1">
      <c r="B111" s="11" t="s">
        <v>290</v>
      </c>
      <c r="C111" s="9"/>
      <c r="D111" s="9"/>
      <c r="E111" s="101" t="s">
        <v>275</v>
      </c>
      <c r="F111" s="41"/>
      <c r="G111" s="77">
        <f>IF(F111&lt;0,"Introduzca saldo en positivo","")</f>
      </c>
    </row>
    <row r="112" spans="2:7" ht="35.25" customHeight="1">
      <c r="B112" s="8" t="s">
        <v>276</v>
      </c>
      <c r="C112" s="9"/>
      <c r="D112" s="9"/>
      <c r="E112" s="120" t="s">
        <v>106</v>
      </c>
      <c r="F112" s="42">
        <f>SUM(F113:F114)</f>
        <v>0</v>
      </c>
      <c r="G112" s="76"/>
    </row>
    <row r="113" spans="2:7" ht="35.25" customHeight="1">
      <c r="B113" s="8" t="s">
        <v>291</v>
      </c>
      <c r="C113" s="9"/>
      <c r="D113" s="9"/>
      <c r="E113" s="101" t="s">
        <v>277</v>
      </c>
      <c r="F113" s="41"/>
      <c r="G113" s="77">
        <f>IF(F113&lt;0,"Introduzca saldo en positivo","")</f>
      </c>
    </row>
    <row r="114" spans="2:7" ht="35.25" customHeight="1">
      <c r="B114" s="8" t="s">
        <v>292</v>
      </c>
      <c r="C114" s="9"/>
      <c r="D114" s="9"/>
      <c r="E114" s="101" t="s">
        <v>278</v>
      </c>
      <c r="F114" s="41"/>
      <c r="G114" s="77">
        <f>IF(F114&lt;0,"Introduzca saldo en positivo","")</f>
      </c>
    </row>
    <row r="115" spans="2:7" ht="35.25" customHeight="1">
      <c r="B115" s="8" t="s">
        <v>279</v>
      </c>
      <c r="C115" s="9"/>
      <c r="D115" s="9"/>
      <c r="E115" s="120" t="s">
        <v>107</v>
      </c>
      <c r="F115" s="41"/>
      <c r="G115" s="77">
        <f>IF(F115&lt;0,"Introduzca saldo en positivo","")</f>
      </c>
    </row>
    <row r="116" spans="2:7" ht="35.25" customHeight="1">
      <c r="B116" s="8" t="s">
        <v>280</v>
      </c>
      <c r="C116" s="9"/>
      <c r="D116" s="9"/>
      <c r="E116" s="120" t="s">
        <v>108</v>
      </c>
      <c r="F116" s="41"/>
      <c r="G116" s="77">
        <f>IF(F116&lt;0,"Introduzca saldo en positivo","")</f>
      </c>
    </row>
    <row r="117" spans="2:7" ht="35.25" customHeight="1">
      <c r="B117" s="8" t="s">
        <v>281</v>
      </c>
      <c r="C117" s="9"/>
      <c r="D117" s="9"/>
      <c r="E117" s="120" t="s">
        <v>109</v>
      </c>
      <c r="F117" s="42">
        <f>SUM(F118:F119)</f>
        <v>0</v>
      </c>
      <c r="G117" s="76"/>
    </row>
    <row r="118" spans="2:7" ht="35.25" customHeight="1">
      <c r="B118" s="8" t="s">
        <v>282</v>
      </c>
      <c r="C118" s="9"/>
      <c r="D118" s="9"/>
      <c r="E118" s="120" t="s">
        <v>110</v>
      </c>
      <c r="F118" s="41"/>
      <c r="G118" s="77">
        <f>IF(F118&lt;0,"Introduzca saldo en positivo","")</f>
      </c>
    </row>
    <row r="119" spans="2:7" ht="35.25" customHeight="1">
      <c r="B119" s="8" t="s">
        <v>283</v>
      </c>
      <c r="C119" s="9"/>
      <c r="D119" s="9"/>
      <c r="E119" s="120" t="s">
        <v>111</v>
      </c>
      <c r="F119" s="41"/>
      <c r="G119" s="77">
        <f>IF(F119&lt;0,"Introduzca saldo en positivo","")</f>
      </c>
    </row>
    <row r="120" spans="2:7" ht="35.25" customHeight="1">
      <c r="B120" s="8" t="s">
        <v>284</v>
      </c>
      <c r="C120" s="9"/>
      <c r="D120" s="9"/>
      <c r="E120" s="120" t="s">
        <v>112</v>
      </c>
      <c r="F120" s="41"/>
      <c r="G120" s="77">
        <f>IF(F120&lt;0,"Introduzca saldo en positivo","")</f>
      </c>
    </row>
    <row r="121" spans="2:7" ht="35.25" customHeight="1">
      <c r="B121" s="12" t="s">
        <v>113</v>
      </c>
      <c r="C121" s="13"/>
      <c r="D121" s="133"/>
      <c r="E121" s="120" t="s">
        <v>114</v>
      </c>
      <c r="F121" s="42">
        <f>F117+F116+F115+F112+F108+F120</f>
        <v>0</v>
      </c>
      <c r="G121" s="77"/>
    </row>
    <row r="122" ht="35.25" customHeight="1"/>
    <row r="123" ht="35.25" customHeight="1"/>
    <row r="124" ht="35.25" customHeight="1">
      <c r="F124" s="31"/>
    </row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spans="2:6" ht="24.75" customHeight="1">
      <c r="B134" s="210"/>
      <c r="C134" s="210"/>
      <c r="D134" s="210"/>
      <c r="E134" s="210"/>
      <c r="F134" s="210"/>
    </row>
    <row r="135" ht="24.75" customHeight="1"/>
    <row r="136" ht="24.75" customHeight="1">
      <c r="B136" s="33"/>
    </row>
    <row r="137" ht="24.75" customHeight="1">
      <c r="B137" s="33"/>
    </row>
    <row r="138" ht="24.75" customHeight="1">
      <c r="B138" s="33"/>
    </row>
    <row r="139" ht="24.75" customHeight="1">
      <c r="B139" s="33"/>
    </row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200" spans="2:3" ht="12.75">
      <c r="B200" s="165">
        <v>9001</v>
      </c>
      <c r="C200" s="167">
        <v>9001</v>
      </c>
    </row>
  </sheetData>
  <sheetProtection password="DFC9" sheet="1" objects="1" scenarios="1"/>
  <mergeCells count="11">
    <mergeCell ref="B1:F1"/>
    <mergeCell ref="B2:F2"/>
    <mergeCell ref="B4:F4"/>
    <mergeCell ref="C62:D62"/>
    <mergeCell ref="C3:F3"/>
    <mergeCell ref="B5:B6"/>
    <mergeCell ref="G62:L63"/>
    <mergeCell ref="G106:L107"/>
    <mergeCell ref="B134:F134"/>
    <mergeCell ref="E8:F8"/>
    <mergeCell ref="C106:D106"/>
  </mergeCells>
  <printOptions/>
  <pageMargins left="1.062992125984252" right="0.6299212598425197" top="1.1023622047244095" bottom="0.3937007874015748" header="0.5118110236220472" footer="0"/>
  <pageSetup fitToHeight="0" fitToWidth="1" horizontalDpi="600" verticalDpi="600" orientation="portrait" paperSize="9" scale="70" r:id="rId1"/>
  <headerFooter alignWithMargins="0">
    <oddHeader>&amp;L&amp;"Verdana,Normal"(Firma y sello de la Entidad)&amp;R&amp;"Verdana,Normal"Pág. &amp;P</oddHeader>
  </headerFooter>
  <ignoredErrors>
    <ignoredError sqref="E64:E65 E73:E74 E87:E107 E76:E85 E108 E112 E11:E62 E115:E121" numberStoredAsText="1"/>
    <ignoredError sqref="G14:G15 G17:G18 F13 F16 F19 G21:G23 G26:G30 F31 G32:G34 F35 G36:G37 G39:G41 F38 F42:G42 F44 G43 F25 F49 G50:G52 G45:G48 F53 F121 F57:F58 G59:G61 F62 F64:F65 G66 G68 F69 G70:G72 G76 F77 G78:G81 F82:F83 G84:G88 F89 G90:G91 F92 G93:G96 G98:G102 F97 G104:G105 F103 F106 G109:G111 F112 G113:G116 F117 G118:G120 G54:G56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2:M23"/>
  <sheetViews>
    <sheetView zoomScalePageLayoutView="0" workbookViewId="0" topLeftCell="A1">
      <selection activeCell="A1" sqref="A1"/>
    </sheetView>
  </sheetViews>
  <sheetFormatPr defaultColWidth="12" defaultRowHeight="12.75"/>
  <cols>
    <col min="6" max="6" width="16" style="0" customWidth="1"/>
    <col min="7" max="7" width="1.66796875" style="0" customWidth="1"/>
    <col min="13" max="13" width="16" style="0" customWidth="1"/>
  </cols>
  <sheetData>
    <row r="2" spans="1:13" ht="12.75">
      <c r="A2" s="79" t="s">
        <v>459</v>
      </c>
      <c r="B2" s="1"/>
      <c r="C2" s="1"/>
      <c r="D2" s="1"/>
      <c r="E2" s="1"/>
      <c r="F2" s="1"/>
      <c r="G2" s="1"/>
      <c r="H2" s="79" t="s">
        <v>462</v>
      </c>
      <c r="I2" s="1"/>
      <c r="J2" s="1"/>
      <c r="K2" s="1"/>
      <c r="L2" s="1"/>
      <c r="M2" s="1"/>
    </row>
    <row r="3" spans="1:13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30" t="s">
        <v>460</v>
      </c>
      <c r="B4" s="231"/>
      <c r="C4" s="231"/>
      <c r="D4" s="231"/>
      <c r="E4" s="232"/>
      <c r="F4" s="159" t="s">
        <v>461</v>
      </c>
      <c r="G4" s="1"/>
      <c r="H4" s="230" t="s">
        <v>460</v>
      </c>
      <c r="I4" s="231"/>
      <c r="J4" s="231"/>
      <c r="K4" s="231"/>
      <c r="L4" s="232"/>
      <c r="M4" s="159" t="s">
        <v>461</v>
      </c>
    </row>
    <row r="5" spans="1:13" ht="12.75">
      <c r="A5" s="223"/>
      <c r="B5" s="224"/>
      <c r="C5" s="224"/>
      <c r="D5" s="224"/>
      <c r="E5" s="225"/>
      <c r="F5" s="147"/>
      <c r="G5" s="1"/>
      <c r="H5" s="223"/>
      <c r="I5" s="224"/>
      <c r="J5" s="224"/>
      <c r="K5" s="224"/>
      <c r="L5" s="225"/>
      <c r="M5" s="147"/>
    </row>
    <row r="6" spans="1:13" ht="12.75">
      <c r="A6" s="223"/>
      <c r="B6" s="224"/>
      <c r="C6" s="224"/>
      <c r="D6" s="224"/>
      <c r="E6" s="225"/>
      <c r="F6" s="147"/>
      <c r="G6" s="1"/>
      <c r="H6" s="223"/>
      <c r="I6" s="224"/>
      <c r="J6" s="224"/>
      <c r="K6" s="224"/>
      <c r="L6" s="225"/>
      <c r="M6" s="147"/>
    </row>
    <row r="7" spans="1:13" ht="12.75">
      <c r="A7" s="223"/>
      <c r="B7" s="224"/>
      <c r="C7" s="224"/>
      <c r="D7" s="224"/>
      <c r="E7" s="225"/>
      <c r="F7" s="147"/>
      <c r="G7" s="1"/>
      <c r="H7" s="223"/>
      <c r="I7" s="224"/>
      <c r="J7" s="224"/>
      <c r="K7" s="224"/>
      <c r="L7" s="225"/>
      <c r="M7" s="147"/>
    </row>
    <row r="8" spans="1:13" ht="12.75">
      <c r="A8" s="223"/>
      <c r="B8" s="224"/>
      <c r="C8" s="224"/>
      <c r="D8" s="224"/>
      <c r="E8" s="225"/>
      <c r="F8" s="147"/>
      <c r="G8" s="1"/>
      <c r="H8" s="223"/>
      <c r="I8" s="224"/>
      <c r="J8" s="224"/>
      <c r="K8" s="224"/>
      <c r="L8" s="225"/>
      <c r="M8" s="147"/>
    </row>
    <row r="9" spans="1:13" ht="12.75">
      <c r="A9" s="223"/>
      <c r="B9" s="224"/>
      <c r="C9" s="224"/>
      <c r="D9" s="224"/>
      <c r="E9" s="225"/>
      <c r="F9" s="147"/>
      <c r="G9" s="1"/>
      <c r="H9" s="223"/>
      <c r="I9" s="224"/>
      <c r="J9" s="224"/>
      <c r="K9" s="224"/>
      <c r="L9" s="225"/>
      <c r="M9" s="147"/>
    </row>
    <row r="10" spans="1:13" ht="12.75">
      <c r="A10" s="223"/>
      <c r="B10" s="224"/>
      <c r="C10" s="224"/>
      <c r="D10" s="224"/>
      <c r="E10" s="225"/>
      <c r="F10" s="147"/>
      <c r="G10" s="1"/>
      <c r="H10" s="223"/>
      <c r="I10" s="224"/>
      <c r="J10" s="224"/>
      <c r="K10" s="224"/>
      <c r="L10" s="225"/>
      <c r="M10" s="147"/>
    </row>
    <row r="11" spans="1:13" ht="12.75">
      <c r="A11" s="223"/>
      <c r="B11" s="224"/>
      <c r="C11" s="224"/>
      <c r="D11" s="224"/>
      <c r="E11" s="225"/>
      <c r="F11" s="147"/>
      <c r="G11" s="1"/>
      <c r="H11" s="223"/>
      <c r="I11" s="224"/>
      <c r="J11" s="224"/>
      <c r="K11" s="224"/>
      <c r="L11" s="225"/>
      <c r="M11" s="147"/>
    </row>
    <row r="12" spans="1:13" ht="12.75">
      <c r="A12" s="223"/>
      <c r="B12" s="224"/>
      <c r="C12" s="224"/>
      <c r="D12" s="224"/>
      <c r="E12" s="225"/>
      <c r="F12" s="147"/>
      <c r="G12" s="1"/>
      <c r="H12" s="223"/>
      <c r="I12" s="224"/>
      <c r="J12" s="224"/>
      <c r="K12" s="224"/>
      <c r="L12" s="225"/>
      <c r="M12" s="147"/>
    </row>
    <row r="13" spans="1:13" ht="12.75">
      <c r="A13" s="223"/>
      <c r="B13" s="224"/>
      <c r="C13" s="224"/>
      <c r="D13" s="224"/>
      <c r="E13" s="225"/>
      <c r="F13" s="147"/>
      <c r="G13" s="1"/>
      <c r="H13" s="223"/>
      <c r="I13" s="224"/>
      <c r="J13" s="224"/>
      <c r="K13" s="224"/>
      <c r="L13" s="225"/>
      <c r="M13" s="147"/>
    </row>
    <row r="14" spans="1:13" ht="12.75">
      <c r="A14" s="223"/>
      <c r="B14" s="224"/>
      <c r="C14" s="224"/>
      <c r="D14" s="224"/>
      <c r="E14" s="225"/>
      <c r="F14" s="147"/>
      <c r="G14" s="1"/>
      <c r="H14" s="223"/>
      <c r="I14" s="224"/>
      <c r="J14" s="224"/>
      <c r="K14" s="224"/>
      <c r="L14" s="225"/>
      <c r="M14" s="147"/>
    </row>
    <row r="15" spans="1:13" ht="12.75">
      <c r="A15" s="223"/>
      <c r="B15" s="224"/>
      <c r="C15" s="224"/>
      <c r="D15" s="224"/>
      <c r="E15" s="225"/>
      <c r="F15" s="147"/>
      <c r="G15" s="1"/>
      <c r="H15" s="223"/>
      <c r="I15" s="224"/>
      <c r="J15" s="224"/>
      <c r="K15" s="224"/>
      <c r="L15" s="225"/>
      <c r="M15" s="147"/>
    </row>
    <row r="16" spans="1:13" ht="12.75">
      <c r="A16" s="223"/>
      <c r="B16" s="224"/>
      <c r="C16" s="224"/>
      <c r="D16" s="224"/>
      <c r="E16" s="225"/>
      <c r="F16" s="147"/>
      <c r="G16" s="1"/>
      <c r="H16" s="223"/>
      <c r="I16" s="224"/>
      <c r="J16" s="224"/>
      <c r="K16" s="224"/>
      <c r="L16" s="225"/>
      <c r="M16" s="147"/>
    </row>
    <row r="17" spans="1:13" ht="12.75">
      <c r="A17" s="223"/>
      <c r="B17" s="224"/>
      <c r="C17" s="224"/>
      <c r="D17" s="224"/>
      <c r="E17" s="225"/>
      <c r="F17" s="147"/>
      <c r="G17" s="1"/>
      <c r="H17" s="223"/>
      <c r="I17" s="224"/>
      <c r="J17" s="224"/>
      <c r="K17" s="224"/>
      <c r="L17" s="225"/>
      <c r="M17" s="147"/>
    </row>
    <row r="18" spans="1:13" ht="12.75">
      <c r="A18" s="223"/>
      <c r="B18" s="224"/>
      <c r="C18" s="224"/>
      <c r="D18" s="224"/>
      <c r="E18" s="225"/>
      <c r="F18" s="147"/>
      <c r="G18" s="1"/>
      <c r="H18" s="223"/>
      <c r="I18" s="224"/>
      <c r="J18" s="224"/>
      <c r="K18" s="224"/>
      <c r="L18" s="225"/>
      <c r="M18" s="147"/>
    </row>
    <row r="19" spans="1:13" ht="12.75">
      <c r="A19" s="223"/>
      <c r="B19" s="224"/>
      <c r="C19" s="224"/>
      <c r="D19" s="224"/>
      <c r="E19" s="225"/>
      <c r="F19" s="147"/>
      <c r="G19" s="1"/>
      <c r="H19" s="223"/>
      <c r="I19" s="224"/>
      <c r="J19" s="224"/>
      <c r="K19" s="224"/>
      <c r="L19" s="225"/>
      <c r="M19" s="147"/>
    </row>
    <row r="20" spans="1:13" ht="13.5" thickBot="1">
      <c r="A20" s="226"/>
      <c r="B20" s="227"/>
      <c r="C20" s="227"/>
      <c r="D20" s="227"/>
      <c r="E20" s="228"/>
      <c r="F20" s="150">
        <f>SUM(F5:F19)</f>
        <v>0</v>
      </c>
      <c r="G20" s="1"/>
      <c r="H20" s="226"/>
      <c r="I20" s="227"/>
      <c r="J20" s="227"/>
      <c r="K20" s="227"/>
      <c r="L20" s="228"/>
      <c r="M20" s="150">
        <f>SUM(M5:M19)</f>
        <v>0</v>
      </c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229">
        <f>IF(OR(BALANCE!F61="",BALANCE!F61=0),"",IF((BALANCE!F61/BALANCE!F62)&gt;0.02,IF(F20=BALANCE!F61,"","No coincide el total con el saldo de la rúbrica 7.2 Otras cuentas diversas del activo del Balance."),""))</f>
      </c>
      <c r="B22" s="229"/>
      <c r="C22" s="229"/>
      <c r="D22" s="229"/>
      <c r="E22" s="229"/>
      <c r="F22" s="229"/>
      <c r="G22" s="1"/>
      <c r="H22" s="229">
        <f>IF(OR(BALANCE!F105="",BALANCE!F105=0),"",IF((BALANCE!F105/BALANCE!F106)&gt;0.02,IF(M20=BALANCE!F105,"","No coincide el total con el saldo de la rúbrica 7.2 Otras cuentas diversas del pasivo del Balance."),""))</f>
      </c>
      <c r="I22" s="229"/>
      <c r="J22" s="229"/>
      <c r="K22" s="229"/>
      <c r="L22" s="229"/>
      <c r="M22" s="229"/>
    </row>
    <row r="23" spans="1:13" ht="12.75">
      <c r="A23" s="229"/>
      <c r="B23" s="229"/>
      <c r="C23" s="229"/>
      <c r="D23" s="229"/>
      <c r="E23" s="229"/>
      <c r="F23" s="229"/>
      <c r="G23" s="1"/>
      <c r="H23" s="229"/>
      <c r="I23" s="229"/>
      <c r="J23" s="229"/>
      <c r="K23" s="229"/>
      <c r="L23" s="229"/>
      <c r="M23" s="229"/>
    </row>
  </sheetData>
  <sheetProtection password="DFC9" sheet="1" objects="1" scenarios="1"/>
  <mergeCells count="36">
    <mergeCell ref="A22:F23"/>
    <mergeCell ref="H22:M23"/>
    <mergeCell ref="A4:E4"/>
    <mergeCell ref="H4:L4"/>
    <mergeCell ref="A5:E5"/>
    <mergeCell ref="A6:E6"/>
    <mergeCell ref="H5:L5"/>
    <mergeCell ref="H6:L6"/>
    <mergeCell ref="A7:E7"/>
    <mergeCell ref="A8:E8"/>
    <mergeCell ref="H11:L11"/>
    <mergeCell ref="H12:L12"/>
    <mergeCell ref="A9:E9"/>
    <mergeCell ref="A10:E10"/>
    <mergeCell ref="A11:E11"/>
    <mergeCell ref="A12:E12"/>
    <mergeCell ref="H7:L7"/>
    <mergeCell ref="H8:L8"/>
    <mergeCell ref="H9:L9"/>
    <mergeCell ref="H10:L10"/>
    <mergeCell ref="H17:L17"/>
    <mergeCell ref="H18:L18"/>
    <mergeCell ref="A18:E18"/>
    <mergeCell ref="A13:E13"/>
    <mergeCell ref="A14:E14"/>
    <mergeCell ref="A15:E15"/>
    <mergeCell ref="A16:E16"/>
    <mergeCell ref="A17:E17"/>
    <mergeCell ref="H13:L13"/>
    <mergeCell ref="H14:L14"/>
    <mergeCell ref="H15:L15"/>
    <mergeCell ref="H16:L16"/>
    <mergeCell ref="H19:L19"/>
    <mergeCell ref="H20:L20"/>
    <mergeCell ref="A20:E20"/>
    <mergeCell ref="A19:E19"/>
  </mergeCells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200"/>
  <sheetViews>
    <sheetView showGridLines="0" zoomScale="75" zoomScaleNormal="75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2" defaultRowHeight="34.5" customHeight="1"/>
  <cols>
    <col min="1" max="1" width="12" style="1" customWidth="1"/>
    <col min="2" max="2" width="60.33203125" style="1" customWidth="1"/>
    <col min="3" max="3" width="19" style="3" customWidth="1"/>
    <col min="4" max="4" width="17" style="3" bestFit="1" customWidth="1"/>
    <col min="5" max="5" width="12.33203125" style="1" customWidth="1"/>
    <col min="6" max="6" width="21" style="1" customWidth="1"/>
    <col min="7" max="7" width="9" style="79" customWidth="1"/>
    <col min="8" max="16384" width="12" style="1" customWidth="1"/>
  </cols>
  <sheetData>
    <row r="1" spans="1:6" ht="34.5" customHeight="1">
      <c r="A1" s="233" t="s">
        <v>508</v>
      </c>
      <c r="B1" s="233"/>
      <c r="C1" s="233"/>
      <c r="D1" s="233"/>
      <c r="E1" s="233"/>
      <c r="F1" s="233"/>
    </row>
    <row r="2" spans="1:6" ht="34.5" customHeight="1">
      <c r="A2" s="233" t="s">
        <v>509</v>
      </c>
      <c r="B2" s="233"/>
      <c r="C2" s="233"/>
      <c r="D2" s="233"/>
      <c r="E2" s="233"/>
      <c r="F2" s="233"/>
    </row>
    <row r="3" spans="2:6" ht="34.5" customHeight="1">
      <c r="B3" s="219" t="s">
        <v>484</v>
      </c>
      <c r="C3" s="219"/>
      <c r="D3" s="219"/>
      <c r="E3" s="219"/>
      <c r="F3" s="219"/>
    </row>
    <row r="4" spans="2:6" ht="34.5" customHeight="1">
      <c r="B4" s="220"/>
      <c r="C4" s="220"/>
      <c r="D4" s="220"/>
      <c r="E4" s="220"/>
      <c r="F4" s="220"/>
    </row>
    <row r="5" spans="2:6" ht="34.5" customHeight="1">
      <c r="B5" s="67" t="s">
        <v>217</v>
      </c>
      <c r="C5" s="222">
        <f>IF(INICIO!$C$5="","",INICIO!$C$5)</f>
      </c>
      <c r="D5" s="222"/>
      <c r="E5" s="222"/>
      <c r="F5" s="222"/>
    </row>
    <row r="6" spans="2:6" ht="34.5" customHeight="1">
      <c r="B6" s="221" t="str">
        <f>"Trimestre  "&amp;INICIO!$C$6</f>
        <v>Trimestre  </v>
      </c>
      <c r="C6" s="221"/>
      <c r="D6" s="221"/>
      <c r="E6" s="221"/>
      <c r="F6" s="221"/>
    </row>
    <row r="7" spans="2:6" ht="34.5" customHeight="1">
      <c r="B7" s="213" t="str">
        <f>"ENTIDAD: "&amp;INICIO!$C$3</f>
        <v>ENTIDAD: </v>
      </c>
      <c r="C7" s="59"/>
      <c r="D7" s="22" t="s">
        <v>115</v>
      </c>
      <c r="E7" s="22" t="s">
        <v>116</v>
      </c>
      <c r="F7" s="22" t="s">
        <v>176</v>
      </c>
    </row>
    <row r="8" spans="2:6" ht="34.5" customHeight="1">
      <c r="B8" s="213"/>
      <c r="C8" s="148"/>
      <c r="D8" s="95">
        <f>IF(INICIO!$C$5="","",YEAR(INICIO!$C$5))</f>
      </c>
      <c r="E8" s="23">
        <v>2</v>
      </c>
      <c r="F8" s="60">
        <f>IF(INICIO!$C$4="","",INICIO!$C$4)</f>
      </c>
    </row>
    <row r="9" ht="15" customHeight="1"/>
    <row r="10" spans="2:6" ht="34.5" customHeight="1">
      <c r="B10" s="7"/>
      <c r="C10" s="14"/>
      <c r="D10" s="14"/>
      <c r="E10" s="237" t="s">
        <v>511</v>
      </c>
      <c r="F10" s="238"/>
    </row>
    <row r="11" spans="2:6" ht="34.5" customHeight="1">
      <c r="B11" s="16"/>
      <c r="C11" s="9"/>
      <c r="D11" s="9"/>
      <c r="E11" s="2" t="s">
        <v>117</v>
      </c>
      <c r="F11" s="2" t="s">
        <v>118</v>
      </c>
    </row>
    <row r="12" spans="2:7" ht="34.5" customHeight="1">
      <c r="B12" s="10" t="s">
        <v>285</v>
      </c>
      <c r="C12" s="9"/>
      <c r="D12" s="9"/>
      <c r="E12" s="98" t="s">
        <v>286</v>
      </c>
      <c r="F12" s="142">
        <f>F13+F16+F21</f>
        <v>0</v>
      </c>
      <c r="G12" s="77"/>
    </row>
    <row r="13" spans="2:7" ht="34.5" customHeight="1">
      <c r="B13" s="8" t="s">
        <v>287</v>
      </c>
      <c r="C13" s="9"/>
      <c r="D13" s="9"/>
      <c r="E13" s="98" t="s">
        <v>157</v>
      </c>
      <c r="F13" s="142">
        <f>SUM(F14:F15)</f>
        <v>0</v>
      </c>
      <c r="G13" s="77"/>
    </row>
    <row r="14" spans="2:7" ht="34.5" customHeight="1">
      <c r="B14" s="11" t="s">
        <v>293</v>
      </c>
      <c r="C14" s="9"/>
      <c r="D14" s="9"/>
      <c r="E14" s="97" t="s">
        <v>158</v>
      </c>
      <c r="F14" s="143"/>
      <c r="G14" s="77"/>
    </row>
    <row r="15" spans="2:7" ht="34.5" customHeight="1">
      <c r="B15" s="11" t="s">
        <v>294</v>
      </c>
      <c r="C15" s="9"/>
      <c r="D15" s="9"/>
      <c r="E15" s="97" t="s">
        <v>159</v>
      </c>
      <c r="F15" s="143"/>
      <c r="G15" s="77"/>
    </row>
    <row r="16" spans="2:7" ht="34.5" customHeight="1">
      <c r="B16" s="8" t="s">
        <v>302</v>
      </c>
      <c r="C16" s="99"/>
      <c r="D16" s="99"/>
      <c r="E16" s="98" t="s">
        <v>160</v>
      </c>
      <c r="F16" s="142">
        <f>SUM(F17:F20)</f>
        <v>0</v>
      </c>
      <c r="G16" s="76"/>
    </row>
    <row r="17" spans="2:7" ht="34.5" customHeight="1">
      <c r="B17" s="11" t="s">
        <v>295</v>
      </c>
      <c r="C17" s="9"/>
      <c r="D17" s="9"/>
      <c r="E17" s="97" t="s">
        <v>161</v>
      </c>
      <c r="F17" s="143"/>
      <c r="G17" s="77"/>
    </row>
    <row r="18" spans="2:7" ht="34.5" customHeight="1">
      <c r="B18" s="11" t="s">
        <v>296</v>
      </c>
      <c r="C18" s="9"/>
      <c r="D18" s="9"/>
      <c r="E18" s="97" t="s">
        <v>162</v>
      </c>
      <c r="F18" s="143"/>
      <c r="G18" s="77"/>
    </row>
    <row r="19" spans="2:7" ht="34.5" customHeight="1">
      <c r="B19" s="11" t="s">
        <v>297</v>
      </c>
      <c r="C19" s="9"/>
      <c r="D19" s="9"/>
      <c r="E19" s="97" t="s">
        <v>163</v>
      </c>
      <c r="F19" s="143"/>
      <c r="G19" s="77"/>
    </row>
    <row r="20" spans="2:7" ht="34.5" customHeight="1">
      <c r="B20" s="11" t="s">
        <v>298</v>
      </c>
      <c r="C20" s="9"/>
      <c r="D20" s="9"/>
      <c r="E20" s="97" t="s">
        <v>164</v>
      </c>
      <c r="F20" s="143"/>
      <c r="G20" s="77"/>
    </row>
    <row r="21" spans="2:7" ht="34.5" customHeight="1">
      <c r="B21" s="8" t="s">
        <v>303</v>
      </c>
      <c r="C21" s="99"/>
      <c r="D21" s="99"/>
      <c r="E21" s="98" t="s">
        <v>165</v>
      </c>
      <c r="F21" s="142">
        <f>SUM(F22:F24)</f>
        <v>0</v>
      </c>
      <c r="G21" s="76"/>
    </row>
    <row r="22" spans="2:7" ht="34.5" customHeight="1">
      <c r="B22" s="11" t="s">
        <v>299</v>
      </c>
      <c r="C22" s="9"/>
      <c r="D22" s="9"/>
      <c r="E22" s="97" t="s">
        <v>166</v>
      </c>
      <c r="F22" s="143"/>
      <c r="G22" s="77"/>
    </row>
    <row r="23" spans="2:7" ht="34.5" customHeight="1">
      <c r="B23" s="11" t="s">
        <v>300</v>
      </c>
      <c r="C23" s="9"/>
      <c r="D23" s="9"/>
      <c r="E23" s="97" t="s">
        <v>167</v>
      </c>
      <c r="F23" s="143"/>
      <c r="G23" s="77"/>
    </row>
    <row r="24" spans="2:7" ht="34.5" customHeight="1">
      <c r="B24" s="11" t="s">
        <v>301</v>
      </c>
      <c r="C24" s="9"/>
      <c r="D24" s="9"/>
      <c r="E24" s="97" t="s">
        <v>168</v>
      </c>
      <c r="F24" s="143"/>
      <c r="G24" s="77"/>
    </row>
    <row r="25" spans="2:7" ht="34.5" customHeight="1">
      <c r="B25" s="10" t="s">
        <v>304</v>
      </c>
      <c r="C25" s="9"/>
      <c r="D25" s="9"/>
      <c r="E25" s="98" t="s">
        <v>488</v>
      </c>
      <c r="F25" s="142">
        <f>F26+F32</f>
        <v>0</v>
      </c>
      <c r="G25" s="77"/>
    </row>
    <row r="26" spans="2:7" ht="34.5" customHeight="1">
      <c r="B26" s="8" t="s">
        <v>305</v>
      </c>
      <c r="C26" s="9"/>
      <c r="D26" s="9"/>
      <c r="E26" s="98" t="s">
        <v>119</v>
      </c>
      <c r="F26" s="142">
        <f>SUM(F27:F31)</f>
        <v>0</v>
      </c>
      <c r="G26" s="77"/>
    </row>
    <row r="27" spans="2:7" ht="34.5" customHeight="1">
      <c r="B27" s="11" t="s">
        <v>324</v>
      </c>
      <c r="C27" s="9"/>
      <c r="D27" s="9"/>
      <c r="E27" s="97" t="s">
        <v>120</v>
      </c>
      <c r="F27" s="143"/>
      <c r="G27" s="77"/>
    </row>
    <row r="28" spans="2:7" ht="34.5" customHeight="1">
      <c r="B28" s="11" t="s">
        <v>325</v>
      </c>
      <c r="C28" s="9"/>
      <c r="D28" s="9"/>
      <c r="E28" s="97" t="s">
        <v>121</v>
      </c>
      <c r="F28" s="143"/>
      <c r="G28" s="77"/>
    </row>
    <row r="29" spans="2:7" ht="34.5" customHeight="1">
      <c r="B29" s="11" t="s">
        <v>326</v>
      </c>
      <c r="C29" s="9"/>
      <c r="D29" s="9"/>
      <c r="E29" s="97" t="s">
        <v>122</v>
      </c>
      <c r="F29" s="143"/>
      <c r="G29" s="77"/>
    </row>
    <row r="30" spans="2:7" ht="34.5" customHeight="1">
      <c r="B30" s="11" t="s">
        <v>327</v>
      </c>
      <c r="C30" s="9"/>
      <c r="D30" s="9"/>
      <c r="E30" s="97" t="s">
        <v>306</v>
      </c>
      <c r="F30" s="143"/>
      <c r="G30" s="77"/>
    </row>
    <row r="31" spans="2:7" ht="34.5" customHeight="1">
      <c r="B31" s="11" t="s">
        <v>328</v>
      </c>
      <c r="C31" s="9"/>
      <c r="D31" s="9"/>
      <c r="E31" s="97" t="s">
        <v>123</v>
      </c>
      <c r="F31" s="143"/>
      <c r="G31" s="77"/>
    </row>
    <row r="32" spans="2:7" ht="34.5" customHeight="1">
      <c r="B32" s="8" t="s">
        <v>373</v>
      </c>
      <c r="C32" s="9"/>
      <c r="D32" s="9"/>
      <c r="E32" s="97" t="s">
        <v>124</v>
      </c>
      <c r="F32" s="142">
        <f>SUM(F33:F36)</f>
        <v>0</v>
      </c>
      <c r="G32" s="76"/>
    </row>
    <row r="33" spans="2:7" ht="34.5" customHeight="1">
      <c r="B33" s="11" t="s">
        <v>329</v>
      </c>
      <c r="C33" s="9"/>
      <c r="D33" s="9"/>
      <c r="E33" s="97" t="s">
        <v>125</v>
      </c>
      <c r="F33" s="143"/>
      <c r="G33" s="77"/>
    </row>
    <row r="34" spans="2:7" ht="34.5" customHeight="1">
      <c r="B34" s="11" t="s">
        <v>330</v>
      </c>
      <c r="C34" s="9"/>
      <c r="D34" s="9"/>
      <c r="E34" s="97" t="s">
        <v>126</v>
      </c>
      <c r="F34" s="143"/>
      <c r="G34" s="77"/>
    </row>
    <row r="35" spans="2:7" ht="34.5" customHeight="1">
      <c r="B35" s="11" t="s">
        <v>331</v>
      </c>
      <c r="C35" s="9"/>
      <c r="D35" s="9"/>
      <c r="E35" s="97" t="s">
        <v>127</v>
      </c>
      <c r="F35" s="143"/>
      <c r="G35" s="77"/>
    </row>
    <row r="36" spans="2:7" ht="34.5" customHeight="1">
      <c r="B36" s="11" t="s">
        <v>332</v>
      </c>
      <c r="C36" s="9"/>
      <c r="D36" s="9"/>
      <c r="E36" s="97" t="s">
        <v>128</v>
      </c>
      <c r="F36" s="143"/>
      <c r="G36" s="77"/>
    </row>
    <row r="37" spans="2:7" ht="34.5" customHeight="1">
      <c r="B37" s="10" t="s">
        <v>307</v>
      </c>
      <c r="C37" s="9"/>
      <c r="D37" s="9"/>
      <c r="E37" s="98" t="s">
        <v>308</v>
      </c>
      <c r="F37" s="142">
        <f>+F12+F25</f>
        <v>0</v>
      </c>
      <c r="G37" s="77"/>
    </row>
    <row r="38" spans="2:7" ht="34.5" customHeight="1">
      <c r="B38" s="10" t="s">
        <v>309</v>
      </c>
      <c r="C38" s="9"/>
      <c r="D38" s="9"/>
      <c r="E38" s="98" t="s">
        <v>310</v>
      </c>
      <c r="F38" s="142">
        <f>SUM(F39:F40)</f>
        <v>0</v>
      </c>
      <c r="G38" s="77"/>
    </row>
    <row r="39" spans="2:7" ht="34.5" customHeight="1">
      <c r="B39" s="8" t="s">
        <v>322</v>
      </c>
      <c r="C39" s="9"/>
      <c r="D39" s="9"/>
      <c r="E39" s="98" t="s">
        <v>442</v>
      </c>
      <c r="F39" s="143"/>
      <c r="G39" s="77"/>
    </row>
    <row r="40" spans="2:7" ht="34.5" customHeight="1">
      <c r="B40" s="8" t="s">
        <v>323</v>
      </c>
      <c r="C40" s="9"/>
      <c r="D40" s="9"/>
      <c r="E40" s="98" t="s">
        <v>464</v>
      </c>
      <c r="F40" s="143"/>
      <c r="G40" s="77"/>
    </row>
    <row r="41" spans="2:7" ht="34.5" customHeight="1">
      <c r="B41" s="8" t="s">
        <v>311</v>
      </c>
      <c r="C41" s="9"/>
      <c r="D41" s="9"/>
      <c r="E41" s="98" t="s">
        <v>312</v>
      </c>
      <c r="F41" s="142">
        <f>+F37+F38</f>
        <v>0</v>
      </c>
      <c r="G41" s="77"/>
    </row>
    <row r="42" spans="2:7" ht="34.5" customHeight="1">
      <c r="B42" s="10" t="s">
        <v>313</v>
      </c>
      <c r="C42" s="9"/>
      <c r="D42" s="9"/>
      <c r="E42" s="98" t="s">
        <v>314</v>
      </c>
      <c r="F42" s="142">
        <f>SUM(F43:F45)</f>
        <v>0</v>
      </c>
      <c r="G42" s="77"/>
    </row>
    <row r="43" spans="2:7" ht="34.5" customHeight="1">
      <c r="B43" s="8" t="s">
        <v>319</v>
      </c>
      <c r="C43" s="9"/>
      <c r="D43" s="9"/>
      <c r="E43" s="98" t="s">
        <v>169</v>
      </c>
      <c r="F43" s="143"/>
      <c r="G43" s="77"/>
    </row>
    <row r="44" spans="2:7" ht="34.5" customHeight="1">
      <c r="B44" s="8" t="s">
        <v>320</v>
      </c>
      <c r="C44" s="9"/>
      <c r="D44" s="9"/>
      <c r="E44" s="98" t="s">
        <v>170</v>
      </c>
      <c r="F44" s="143"/>
      <c r="G44" s="77"/>
    </row>
    <row r="45" spans="2:7" ht="34.5" customHeight="1">
      <c r="B45" s="8" t="s">
        <v>321</v>
      </c>
      <c r="C45" s="9"/>
      <c r="D45" s="19"/>
      <c r="E45" s="98" t="s">
        <v>152</v>
      </c>
      <c r="F45" s="143"/>
      <c r="G45" s="77"/>
    </row>
    <row r="46" spans="2:7" ht="34.5" customHeight="1">
      <c r="B46" s="10" t="s">
        <v>315</v>
      </c>
      <c r="C46" s="9"/>
      <c r="D46" s="9"/>
      <c r="E46" s="4" t="s">
        <v>129</v>
      </c>
      <c r="F46" s="142">
        <f>SUM(F47:F49)</f>
        <v>0</v>
      </c>
      <c r="G46" s="77"/>
    </row>
    <row r="47" spans="2:7" ht="34.5" customHeight="1">
      <c r="B47" s="8" t="s">
        <v>316</v>
      </c>
      <c r="C47" s="9"/>
      <c r="D47" s="9"/>
      <c r="E47" s="4" t="s">
        <v>130</v>
      </c>
      <c r="F47" s="143"/>
      <c r="G47" s="77"/>
    </row>
    <row r="48" spans="2:7" ht="34.5" customHeight="1">
      <c r="B48" s="8" t="s">
        <v>317</v>
      </c>
      <c r="C48" s="9"/>
      <c r="D48" s="9"/>
      <c r="E48" s="4" t="s">
        <v>131</v>
      </c>
      <c r="F48" s="143"/>
      <c r="G48" s="77"/>
    </row>
    <row r="49" spans="2:7" ht="34.5" customHeight="1">
      <c r="B49" s="8" t="s">
        <v>318</v>
      </c>
      <c r="C49" s="9"/>
      <c r="D49" s="19"/>
      <c r="E49" s="4" t="s">
        <v>132</v>
      </c>
      <c r="F49" s="143"/>
      <c r="G49" s="77"/>
    </row>
    <row r="50" spans="2:7" ht="34.5" customHeight="1">
      <c r="B50" s="10" t="s">
        <v>333</v>
      </c>
      <c r="C50" s="9"/>
      <c r="D50" s="9"/>
      <c r="E50" s="4" t="s">
        <v>133</v>
      </c>
      <c r="F50" s="142">
        <f>SUM(F51:F63)</f>
        <v>0</v>
      </c>
      <c r="G50" s="77"/>
    </row>
    <row r="51" spans="2:7" ht="34.5" customHeight="1">
      <c r="B51" s="8" t="s">
        <v>334</v>
      </c>
      <c r="C51" s="9"/>
      <c r="D51" s="9"/>
      <c r="E51" s="4" t="s">
        <v>134</v>
      </c>
      <c r="F51" s="143"/>
      <c r="G51" s="77"/>
    </row>
    <row r="52" spans="2:7" ht="34.5" customHeight="1">
      <c r="B52" s="8" t="s">
        <v>335</v>
      </c>
      <c r="C52" s="9"/>
      <c r="D52" s="9"/>
      <c r="E52" s="4" t="s">
        <v>135</v>
      </c>
      <c r="F52" s="143"/>
      <c r="G52" s="77"/>
    </row>
    <row r="53" spans="2:7" ht="34.5" customHeight="1">
      <c r="B53" s="8" t="s">
        <v>336</v>
      </c>
      <c r="C53" s="9"/>
      <c r="D53" s="9"/>
      <c r="E53" s="4" t="s">
        <v>136</v>
      </c>
      <c r="F53" s="143"/>
      <c r="G53" s="77"/>
    </row>
    <row r="54" spans="2:7" ht="34.5" customHeight="1">
      <c r="B54" s="8" t="s">
        <v>337</v>
      </c>
      <c r="C54" s="9"/>
      <c r="D54" s="9"/>
      <c r="E54" s="4" t="s">
        <v>137</v>
      </c>
      <c r="F54" s="143"/>
      <c r="G54" s="77"/>
    </row>
    <row r="55" spans="2:7" ht="34.5" customHeight="1">
      <c r="B55" s="8" t="s">
        <v>338</v>
      </c>
      <c r="C55" s="9"/>
      <c r="D55" s="9"/>
      <c r="E55" s="4" t="s">
        <v>138</v>
      </c>
      <c r="F55" s="143"/>
      <c r="G55" s="77"/>
    </row>
    <row r="56" spans="2:7" ht="34.5" customHeight="1">
      <c r="B56" s="8" t="s">
        <v>339</v>
      </c>
      <c r="C56" s="9"/>
      <c r="D56" s="9"/>
      <c r="E56" s="4" t="s">
        <v>139</v>
      </c>
      <c r="F56" s="143"/>
      <c r="G56" s="77"/>
    </row>
    <row r="57" spans="2:7" ht="34.5" customHeight="1">
      <c r="B57" s="8" t="s">
        <v>340</v>
      </c>
      <c r="C57" s="9"/>
      <c r="D57" s="9"/>
      <c r="E57" s="4" t="s">
        <v>140</v>
      </c>
      <c r="F57" s="143"/>
      <c r="G57" s="77"/>
    </row>
    <row r="58" spans="2:7" ht="34.5" customHeight="1">
      <c r="B58" s="8" t="s">
        <v>341</v>
      </c>
      <c r="C58" s="9"/>
      <c r="D58" s="9"/>
      <c r="E58" s="4" t="s">
        <v>141</v>
      </c>
      <c r="F58" s="143"/>
      <c r="G58" s="77"/>
    </row>
    <row r="59" spans="2:7" ht="34.5" customHeight="1">
      <c r="B59" s="8" t="s">
        <v>342</v>
      </c>
      <c r="C59" s="9"/>
      <c r="D59" s="9"/>
      <c r="E59" s="4" t="s">
        <v>142</v>
      </c>
      <c r="F59" s="143"/>
      <c r="G59" s="77"/>
    </row>
    <row r="60" spans="2:7" ht="34.5" customHeight="1">
      <c r="B60" s="8" t="s">
        <v>343</v>
      </c>
      <c r="C60" s="9"/>
      <c r="D60" s="9"/>
      <c r="E60" s="4" t="s">
        <v>143</v>
      </c>
      <c r="F60" s="143"/>
      <c r="G60" s="77"/>
    </row>
    <row r="61" spans="2:7" ht="34.5" customHeight="1">
      <c r="B61" s="8" t="s">
        <v>485</v>
      </c>
      <c r="C61" s="9"/>
      <c r="D61" s="9"/>
      <c r="E61" s="4" t="s">
        <v>144</v>
      </c>
      <c r="F61" s="143"/>
      <c r="G61" s="77"/>
    </row>
    <row r="62" spans="2:7" ht="34.5" customHeight="1">
      <c r="B62" s="8" t="s">
        <v>344</v>
      </c>
      <c r="C62" s="9"/>
      <c r="D62" s="9"/>
      <c r="E62" s="4" t="s">
        <v>145</v>
      </c>
      <c r="F62" s="143"/>
      <c r="G62" s="77"/>
    </row>
    <row r="63" spans="2:7" ht="34.5" customHeight="1">
      <c r="B63" s="8" t="s">
        <v>345</v>
      </c>
      <c r="C63" s="9"/>
      <c r="D63" s="9"/>
      <c r="E63" s="4" t="s">
        <v>146</v>
      </c>
      <c r="F63" s="143"/>
      <c r="G63" s="77"/>
    </row>
    <row r="64" spans="2:7" ht="34.5" customHeight="1">
      <c r="B64" s="10" t="s">
        <v>346</v>
      </c>
      <c r="C64" s="9"/>
      <c r="D64" s="9"/>
      <c r="E64" s="4" t="s">
        <v>147</v>
      </c>
      <c r="F64" s="142">
        <f>SUM(F65:F67)</f>
        <v>0</v>
      </c>
      <c r="G64" s="77"/>
    </row>
    <row r="65" spans="2:7" ht="34.5" customHeight="1">
      <c r="B65" s="8" t="s">
        <v>347</v>
      </c>
      <c r="C65" s="9"/>
      <c r="D65" s="9"/>
      <c r="E65" s="4" t="s">
        <v>148</v>
      </c>
      <c r="F65" s="143"/>
      <c r="G65" s="77"/>
    </row>
    <row r="66" spans="2:7" ht="34.5" customHeight="1">
      <c r="B66" s="8" t="s">
        <v>348</v>
      </c>
      <c r="C66" s="9"/>
      <c r="D66" s="9"/>
      <c r="E66" s="4" t="s">
        <v>149</v>
      </c>
      <c r="F66" s="143"/>
      <c r="G66" s="77"/>
    </row>
    <row r="67" spans="2:7" ht="34.5" customHeight="1">
      <c r="B67" s="8" t="s">
        <v>350</v>
      </c>
      <c r="C67" s="9"/>
      <c r="D67" s="19"/>
      <c r="E67" s="98" t="s">
        <v>349</v>
      </c>
      <c r="F67" s="143"/>
      <c r="G67" s="77"/>
    </row>
    <row r="68" spans="2:7" ht="34.5" customHeight="1">
      <c r="B68" s="8" t="s">
        <v>486</v>
      </c>
      <c r="C68" s="9"/>
      <c r="D68" s="9"/>
      <c r="E68" s="98" t="s">
        <v>351</v>
      </c>
      <c r="F68" s="142">
        <f>+F41+F42+F46+F50+F64</f>
        <v>0</v>
      </c>
      <c r="G68" s="77"/>
    </row>
    <row r="69" spans="2:7" ht="34.5" customHeight="1">
      <c r="B69" s="10" t="s">
        <v>352</v>
      </c>
      <c r="C69" s="9"/>
      <c r="D69" s="9"/>
      <c r="E69" s="98" t="s">
        <v>489</v>
      </c>
      <c r="F69" s="142">
        <f>SUM(F70:F72)</f>
        <v>0</v>
      </c>
      <c r="G69" s="77"/>
    </row>
    <row r="70" spans="2:7" ht="34.5" customHeight="1">
      <c r="B70" s="8" t="s">
        <v>353</v>
      </c>
      <c r="C70" s="9"/>
      <c r="D70" s="9"/>
      <c r="E70" s="4" t="s">
        <v>150</v>
      </c>
      <c r="F70" s="143"/>
      <c r="G70" s="77"/>
    </row>
    <row r="71" spans="2:7" ht="34.5" customHeight="1">
      <c r="B71" s="8" t="s">
        <v>487</v>
      </c>
      <c r="C71" s="9"/>
      <c r="D71" s="9"/>
      <c r="E71" s="4" t="s">
        <v>151</v>
      </c>
      <c r="F71" s="143"/>
      <c r="G71" s="77"/>
    </row>
    <row r="72" spans="2:7" ht="34.5" customHeight="1">
      <c r="B72" s="8" t="s">
        <v>354</v>
      </c>
      <c r="C72" s="9"/>
      <c r="D72" s="9"/>
      <c r="E72" s="98" t="s">
        <v>174</v>
      </c>
      <c r="F72" s="143"/>
      <c r="G72" s="77"/>
    </row>
    <row r="73" spans="2:7" ht="34.5" customHeight="1">
      <c r="B73" s="8" t="s">
        <v>355</v>
      </c>
      <c r="C73" s="99"/>
      <c r="D73" s="99"/>
      <c r="E73" s="98" t="s">
        <v>356</v>
      </c>
      <c r="F73" s="142">
        <f>SUM(F74:F77)</f>
        <v>0</v>
      </c>
      <c r="G73" s="77"/>
    </row>
    <row r="74" spans="2:7" ht="34.5" customHeight="1">
      <c r="B74" s="8" t="s">
        <v>358</v>
      </c>
      <c r="C74" s="99"/>
      <c r="D74" s="99"/>
      <c r="E74" s="98" t="s">
        <v>171</v>
      </c>
      <c r="F74" s="143"/>
      <c r="G74" s="77"/>
    </row>
    <row r="75" spans="2:7" ht="34.5" customHeight="1">
      <c r="B75" s="8" t="s">
        <v>359</v>
      </c>
      <c r="C75" s="99"/>
      <c r="D75" s="99"/>
      <c r="E75" s="98" t="s">
        <v>172</v>
      </c>
      <c r="F75" s="143"/>
      <c r="G75" s="77"/>
    </row>
    <row r="76" spans="2:7" ht="34.5" customHeight="1">
      <c r="B76" s="8" t="s">
        <v>360</v>
      </c>
      <c r="C76" s="99"/>
      <c r="D76" s="99"/>
      <c r="E76" s="98" t="s">
        <v>490</v>
      </c>
      <c r="F76" s="143"/>
      <c r="G76" s="77"/>
    </row>
    <row r="77" spans="2:7" ht="34.5" customHeight="1">
      <c r="B77" s="8" t="s">
        <v>361</v>
      </c>
      <c r="C77" s="99"/>
      <c r="D77" s="99"/>
      <c r="E77" s="98" t="s">
        <v>173</v>
      </c>
      <c r="F77" s="143"/>
      <c r="G77" s="77"/>
    </row>
    <row r="78" spans="2:7" ht="34.5" customHeight="1">
      <c r="B78" s="10" t="s">
        <v>357</v>
      </c>
      <c r="C78" s="9"/>
      <c r="D78" s="9"/>
      <c r="E78" s="98" t="s">
        <v>363</v>
      </c>
      <c r="F78" s="142">
        <f>SUM(F79:F81)</f>
        <v>0</v>
      </c>
      <c r="G78" s="77"/>
    </row>
    <row r="79" spans="2:7" ht="34.5" customHeight="1">
      <c r="B79" s="8" t="s">
        <v>362</v>
      </c>
      <c r="C79" s="9"/>
      <c r="D79" s="9"/>
      <c r="E79" s="98" t="s">
        <v>153</v>
      </c>
      <c r="F79" s="143"/>
      <c r="G79" s="77"/>
    </row>
    <row r="80" spans="2:7" ht="34.5" customHeight="1">
      <c r="B80" s="8" t="s">
        <v>364</v>
      </c>
      <c r="C80" s="9"/>
      <c r="D80" s="9"/>
      <c r="E80" s="98" t="s">
        <v>154</v>
      </c>
      <c r="F80" s="143"/>
      <c r="G80" s="77"/>
    </row>
    <row r="81" spans="2:7" ht="34.5" customHeight="1">
      <c r="B81" s="8" t="s">
        <v>365</v>
      </c>
      <c r="C81" s="9"/>
      <c r="D81" s="9"/>
      <c r="E81" s="98" t="s">
        <v>155</v>
      </c>
      <c r="F81" s="143"/>
      <c r="G81" s="77"/>
    </row>
    <row r="82" spans="2:7" ht="34.5" customHeight="1">
      <c r="B82" s="10" t="s">
        <v>366</v>
      </c>
      <c r="C82" s="9"/>
      <c r="D82" s="9"/>
      <c r="E82" s="98" t="s">
        <v>367</v>
      </c>
      <c r="F82" s="142">
        <f>+F68+F69+F73+F78</f>
        <v>0</v>
      </c>
      <c r="G82" s="77"/>
    </row>
    <row r="83" spans="2:7" ht="34.5" customHeight="1">
      <c r="B83" s="10" t="s">
        <v>368</v>
      </c>
      <c r="C83" s="9"/>
      <c r="D83" s="9"/>
      <c r="E83" s="98" t="s">
        <v>369</v>
      </c>
      <c r="F83" s="96"/>
      <c r="G83" s="77"/>
    </row>
    <row r="84" spans="2:7" ht="34.5" customHeight="1">
      <c r="B84" s="8" t="s">
        <v>370</v>
      </c>
      <c r="C84" s="9"/>
      <c r="D84" s="9"/>
      <c r="E84" s="124" t="s">
        <v>156</v>
      </c>
      <c r="F84" s="125"/>
      <c r="G84" s="77"/>
    </row>
    <row r="85" spans="2:7" ht="34.5" customHeight="1">
      <c r="B85" s="12" t="s">
        <v>371</v>
      </c>
      <c r="C85" s="13"/>
      <c r="D85" s="133"/>
      <c r="E85" s="98" t="s">
        <v>372</v>
      </c>
      <c r="F85" s="142">
        <f>SUM(F82:F84)</f>
        <v>0</v>
      </c>
      <c r="G85" s="77"/>
    </row>
    <row r="86" spans="2:6" ht="34.5" customHeight="1">
      <c r="B86" s="234">
        <f>IF(BALANCE!F75&lt;&gt;CUENTA!F85,"La rúbrica 1.7 Resultados provisionales del ejercicio corriente del pasivo del Balance no coincide con el apartado E) Resultado del ejercicio de la Cuenta de Pérdidas y Ganancias.","")</f>
      </c>
      <c r="C86" s="235"/>
      <c r="D86" s="235"/>
      <c r="E86" s="235"/>
      <c r="F86" s="235"/>
    </row>
    <row r="87" spans="2:6" ht="34.5" customHeight="1">
      <c r="B87" s="236"/>
      <c r="C87" s="236"/>
      <c r="D87" s="236"/>
      <c r="E87" s="236"/>
      <c r="F87" s="236"/>
    </row>
    <row r="88" spans="2:6" ht="34.5" customHeight="1">
      <c r="B88" s="155"/>
      <c r="C88" s="155"/>
      <c r="D88" s="155"/>
      <c r="E88" s="155"/>
      <c r="F88" s="155"/>
    </row>
    <row r="89" spans="2:6" ht="34.5" customHeight="1">
      <c r="B89" s="155"/>
      <c r="C89" s="155"/>
      <c r="D89" s="155"/>
      <c r="E89" s="155"/>
      <c r="F89" s="155"/>
    </row>
    <row r="106" ht="34.5" customHeight="1">
      <c r="B106" s="6"/>
    </row>
    <row r="124" ht="34.5" customHeight="1">
      <c r="B124" s="6"/>
    </row>
    <row r="133" ht="34.5" customHeight="1">
      <c r="B133" s="6"/>
    </row>
    <row r="200" spans="2:3" ht="34.5" customHeight="1">
      <c r="B200" s="165">
        <v>9002</v>
      </c>
      <c r="C200" s="167">
        <v>9002</v>
      </c>
    </row>
  </sheetData>
  <sheetProtection password="DFC9" sheet="1" objects="1" scenarios="1"/>
  <mergeCells count="9">
    <mergeCell ref="A1:F1"/>
    <mergeCell ref="A2:F2"/>
    <mergeCell ref="B86:F87"/>
    <mergeCell ref="B3:F3"/>
    <mergeCell ref="B4:F4"/>
    <mergeCell ref="B7:B8"/>
    <mergeCell ref="E10:F10"/>
    <mergeCell ref="B6:F6"/>
    <mergeCell ref="C5:F5"/>
  </mergeCells>
  <printOptions/>
  <pageMargins left="1.062992125984252" right="0.7874015748031497" top="1.141732283464567" bottom="0.35433070866141736" header="0.5118110236220472" footer="0"/>
  <pageSetup fitToHeight="0" fitToWidth="1" horizontalDpi="600" verticalDpi="600" orientation="portrait" paperSize="9" scale="64" r:id="rId1"/>
  <headerFooter alignWithMargins="0">
    <oddHeader>&amp;L&amp;"Verdana,Normal"(Firma y sello de la Entidad)&amp;R&amp;"Verdana,Normal"Pág. &amp;P</oddHeader>
  </headerFooter>
  <ignoredErrors>
    <ignoredError sqref="E84 E46:E67 E69:E71 E12:E13 E25:E26 E78:E8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200"/>
  <sheetViews>
    <sheetView zoomScale="75" zoomScaleNormal="75" zoomScalePageLayoutView="0" workbookViewId="0" topLeftCell="A1">
      <selection activeCell="A1" sqref="A1"/>
    </sheetView>
  </sheetViews>
  <sheetFormatPr defaultColWidth="12" defaultRowHeight="12.75"/>
  <cols>
    <col min="1" max="1" width="57.66015625" style="1" bestFit="1" customWidth="1"/>
    <col min="2" max="2" width="9.66015625" style="1" customWidth="1"/>
    <col min="3" max="3" width="22.16015625" style="1" customWidth="1"/>
    <col min="4" max="4" width="9.66015625" style="1" customWidth="1"/>
    <col min="5" max="5" width="17.66015625" style="1" customWidth="1"/>
    <col min="6" max="6" width="9.83203125" style="1" customWidth="1"/>
    <col min="7" max="7" width="16.5" style="1" customWidth="1"/>
    <col min="8" max="8" width="9.66015625" style="1" customWidth="1"/>
    <col min="9" max="9" width="15.33203125" style="1" customWidth="1"/>
    <col min="10" max="10" width="9.66015625" style="1" customWidth="1"/>
    <col min="11" max="11" width="14" style="1" customWidth="1"/>
    <col min="12" max="12" width="9.83203125" style="1" customWidth="1"/>
    <col min="13" max="13" width="29" style="1" customWidth="1"/>
    <col min="14" max="14" width="9.66015625" style="1" customWidth="1"/>
    <col min="15" max="15" width="21.16015625" style="1" customWidth="1"/>
    <col min="16" max="16384" width="12" style="1" customWidth="1"/>
  </cols>
  <sheetData>
    <row r="1" spans="1:12" ht="12.75">
      <c r="A1" s="85" t="s">
        <v>185</v>
      </c>
      <c r="B1" s="85"/>
      <c r="G1" s="248">
        <f>IF(INICIO!$C$5="","",INICIO!$C$5)</f>
      </c>
      <c r="H1" s="248"/>
      <c r="I1" s="248"/>
      <c r="J1" s="109"/>
      <c r="K1" s="75"/>
      <c r="L1" s="75"/>
    </row>
    <row r="2" ht="12.75">
      <c r="O2" s="68" t="s">
        <v>491</v>
      </c>
    </row>
    <row r="6" spans="1:15" ht="18">
      <c r="A6" s="253" t="s">
        <v>186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</row>
    <row r="7" spans="1:16" ht="14.25">
      <c r="A7" s="254" t="s">
        <v>187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6"/>
    </row>
    <row r="8" ht="13.5" thickBot="1"/>
    <row r="9" spans="1:15" ht="13.5" thickTop="1">
      <c r="A9" s="27"/>
      <c r="B9" s="243" t="s">
        <v>182</v>
      </c>
      <c r="C9" s="244"/>
      <c r="D9" s="239" t="s">
        <v>436</v>
      </c>
      <c r="E9" s="240"/>
      <c r="F9" s="243" t="s">
        <v>439</v>
      </c>
      <c r="G9" s="244"/>
      <c r="H9" s="243" t="s">
        <v>502</v>
      </c>
      <c r="I9" s="244"/>
      <c r="J9" s="239" t="s">
        <v>513</v>
      </c>
      <c r="K9" s="240"/>
      <c r="L9" s="243" t="s">
        <v>443</v>
      </c>
      <c r="M9" s="244"/>
      <c r="N9" s="239" t="s">
        <v>183</v>
      </c>
      <c r="O9" s="240"/>
    </row>
    <row r="10" spans="1:15" ht="25.5" customHeight="1" thickBot="1">
      <c r="A10" s="28" t="s">
        <v>181</v>
      </c>
      <c r="B10" s="245"/>
      <c r="C10" s="246"/>
      <c r="D10" s="241"/>
      <c r="E10" s="242"/>
      <c r="F10" s="245"/>
      <c r="G10" s="246"/>
      <c r="H10" s="245"/>
      <c r="I10" s="246"/>
      <c r="J10" s="241"/>
      <c r="K10" s="242"/>
      <c r="L10" s="245"/>
      <c r="M10" s="246"/>
      <c r="N10" s="241"/>
      <c r="O10" s="242"/>
    </row>
    <row r="11" spans="1:15" ht="34.5" customHeight="1" thickTop="1">
      <c r="A11" s="128" t="s">
        <v>430</v>
      </c>
      <c r="B11" s="112" t="s">
        <v>106</v>
      </c>
      <c r="C11" s="73"/>
      <c r="D11" s="115" t="s">
        <v>437</v>
      </c>
      <c r="E11" s="70"/>
      <c r="F11" s="117" t="s">
        <v>73</v>
      </c>
      <c r="G11" s="126"/>
      <c r="H11" s="117" t="s">
        <v>121</v>
      </c>
      <c r="I11" s="153"/>
      <c r="J11" s="117" t="s">
        <v>159</v>
      </c>
      <c r="K11" s="163"/>
      <c r="L11" s="117" t="s">
        <v>444</v>
      </c>
      <c r="M11" s="88"/>
      <c r="N11" s="117" t="s">
        <v>453</v>
      </c>
      <c r="O11" s="86"/>
    </row>
    <row r="12" spans="1:15" ht="34.5" customHeight="1">
      <c r="A12" s="129" t="s">
        <v>431</v>
      </c>
      <c r="B12" s="113" t="s">
        <v>104</v>
      </c>
      <c r="C12" s="74"/>
      <c r="D12" s="116" t="s">
        <v>1</v>
      </c>
      <c r="E12" s="71"/>
      <c r="F12" s="104" t="s">
        <v>71</v>
      </c>
      <c r="G12" s="127"/>
      <c r="H12" s="104" t="s">
        <v>119</v>
      </c>
      <c r="I12" s="154"/>
      <c r="J12" s="104" t="s">
        <v>157</v>
      </c>
      <c r="K12" s="164"/>
      <c r="L12" s="104" t="s">
        <v>445</v>
      </c>
      <c r="M12" s="87"/>
      <c r="N12" s="104" t="s">
        <v>452</v>
      </c>
      <c r="O12" s="87"/>
    </row>
    <row r="13" spans="1:15" ht="34.5" customHeight="1">
      <c r="A13" s="129" t="s">
        <v>432</v>
      </c>
      <c r="B13" s="113" t="s">
        <v>107</v>
      </c>
      <c r="C13" s="74"/>
      <c r="D13" s="116" t="s">
        <v>4</v>
      </c>
      <c r="E13" s="71"/>
      <c r="F13" s="104" t="s">
        <v>440</v>
      </c>
      <c r="G13" s="127"/>
      <c r="H13" s="104" t="s">
        <v>122</v>
      </c>
      <c r="I13" s="154"/>
      <c r="J13" s="104" t="s">
        <v>160</v>
      </c>
      <c r="K13" s="164"/>
      <c r="L13" s="104" t="s">
        <v>446</v>
      </c>
      <c r="M13" s="87"/>
      <c r="N13" s="104" t="s">
        <v>454</v>
      </c>
      <c r="O13" s="87"/>
    </row>
    <row r="14" spans="1:15" ht="34.5" customHeight="1">
      <c r="A14" s="129" t="s">
        <v>433</v>
      </c>
      <c r="B14" s="113" t="s">
        <v>105</v>
      </c>
      <c r="C14" s="74"/>
      <c r="D14" s="116" t="s">
        <v>3</v>
      </c>
      <c r="E14" s="71"/>
      <c r="F14" s="104" t="s">
        <v>72</v>
      </c>
      <c r="G14" s="127"/>
      <c r="H14" s="104" t="s">
        <v>120</v>
      </c>
      <c r="I14" s="154"/>
      <c r="J14" s="104" t="s">
        <v>158</v>
      </c>
      <c r="K14" s="164"/>
      <c r="L14" s="104" t="s">
        <v>447</v>
      </c>
      <c r="M14" s="87"/>
      <c r="N14" s="104" t="s">
        <v>455</v>
      </c>
      <c r="O14" s="87"/>
    </row>
    <row r="15" spans="1:15" ht="34.5" customHeight="1">
      <c r="A15" s="129" t="s">
        <v>434</v>
      </c>
      <c r="B15" s="113" t="s">
        <v>114</v>
      </c>
      <c r="C15" s="74"/>
      <c r="D15" s="116" t="s">
        <v>10</v>
      </c>
      <c r="E15" s="71"/>
      <c r="F15" s="104" t="s">
        <v>441</v>
      </c>
      <c r="G15" s="127"/>
      <c r="H15" s="104" t="s">
        <v>127</v>
      </c>
      <c r="I15" s="154"/>
      <c r="J15" s="104" t="s">
        <v>165</v>
      </c>
      <c r="K15" s="164"/>
      <c r="L15" s="104" t="s">
        <v>448</v>
      </c>
      <c r="M15" s="87"/>
      <c r="N15" s="104" t="s">
        <v>456</v>
      </c>
      <c r="O15" s="87"/>
    </row>
    <row r="16" spans="1:15" ht="34.5" customHeight="1" thickBot="1">
      <c r="A16" s="129" t="s">
        <v>435</v>
      </c>
      <c r="B16" s="114" t="s">
        <v>277</v>
      </c>
      <c r="C16" s="72"/>
      <c r="D16" s="104" t="s">
        <v>438</v>
      </c>
      <c r="E16" s="71"/>
      <c r="F16" s="104" t="s">
        <v>81</v>
      </c>
      <c r="G16" s="127"/>
      <c r="H16" s="104" t="s">
        <v>131</v>
      </c>
      <c r="I16" s="154"/>
      <c r="J16" s="104" t="s">
        <v>442</v>
      </c>
      <c r="K16" s="164"/>
      <c r="L16" s="104" t="s">
        <v>449</v>
      </c>
      <c r="M16" s="87"/>
      <c r="N16" s="104" t="s">
        <v>457</v>
      </c>
      <c r="O16" s="87"/>
    </row>
    <row r="17" spans="1:11" ht="34.5" customHeight="1" thickBot="1" thickTop="1">
      <c r="A17" s="251" t="s">
        <v>184</v>
      </c>
      <c r="B17" s="252"/>
      <c r="C17" s="118">
        <f>SUM(C11:C16)</f>
        <v>0</v>
      </c>
      <c r="E17" s="247" t="str">
        <f>IF(C17=BALANCE!F33,"  ",IF('ANEXO 4'!C22=0,"","No coincide con el saldo de la cuenta 2.2.2 Secciones. Otros préstamos y créditos a plazo del activo del Balance."))</f>
        <v>  </v>
      </c>
      <c r="F17" s="247"/>
      <c r="G17" s="247"/>
      <c r="H17" s="247"/>
      <c r="I17" s="247"/>
      <c r="J17" s="247"/>
      <c r="K17" s="247"/>
    </row>
    <row r="18" ht="13.5" thickTop="1"/>
    <row r="21" spans="13:15" ht="12.75">
      <c r="M21" s="25" t="str">
        <f>"En "&amp;INICIO!$C$12&amp;","&amp;" a "</f>
        <v>En , a </v>
      </c>
      <c r="N21" s="249">
        <f>IF(INICIO!$C$13="","",INICIO!$C$13)</f>
      </c>
      <c r="O21" s="250"/>
    </row>
    <row r="22" ht="12.75">
      <c r="A22" s="6" t="s">
        <v>510</v>
      </c>
    </row>
    <row r="23" spans="13:18" ht="12.75">
      <c r="M23" s="24" t="s">
        <v>188</v>
      </c>
      <c r="N23" s="24"/>
      <c r="O23" s="24" t="s">
        <v>492</v>
      </c>
      <c r="P23" s="6"/>
      <c r="Q23" s="6"/>
      <c r="R23" s="6"/>
    </row>
    <row r="24" spans="13:16" ht="12.75">
      <c r="M24" s="6"/>
      <c r="N24" s="6"/>
      <c r="O24" s="24" t="s">
        <v>189</v>
      </c>
      <c r="P24" s="24"/>
    </row>
    <row r="25" spans="13:16" ht="12.75">
      <c r="M25" s="6"/>
      <c r="N25" s="6"/>
      <c r="P25" s="24"/>
    </row>
    <row r="29" ht="12.75">
      <c r="B29" s="6"/>
    </row>
    <row r="200" spans="2:3" ht="12.75">
      <c r="B200" s="165">
        <v>9003</v>
      </c>
      <c r="C200" s="166">
        <v>9003</v>
      </c>
    </row>
  </sheetData>
  <sheetProtection password="DFC9" sheet="1" objects="1" scenarios="1"/>
  <mergeCells count="13">
    <mergeCell ref="N21:O21"/>
    <mergeCell ref="N9:O10"/>
    <mergeCell ref="A17:B17"/>
    <mergeCell ref="A6:O6"/>
    <mergeCell ref="A7:O7"/>
    <mergeCell ref="B9:C10"/>
    <mergeCell ref="D9:E10"/>
    <mergeCell ref="F9:G10"/>
    <mergeCell ref="H9:I10"/>
    <mergeCell ref="J9:K10"/>
    <mergeCell ref="L9:M10"/>
    <mergeCell ref="E17:K17"/>
    <mergeCell ref="G1:I1"/>
  </mergeCells>
  <printOptions/>
  <pageMargins left="0.63" right="0.25" top="0.48" bottom="0.17" header="0" footer="0.17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Q200"/>
  <sheetViews>
    <sheetView zoomScale="75" zoomScaleNormal="75" zoomScalePageLayoutView="0" workbookViewId="0" topLeftCell="A1">
      <selection activeCell="A1" sqref="A1"/>
    </sheetView>
  </sheetViews>
  <sheetFormatPr defaultColWidth="12" defaultRowHeight="12.75"/>
  <cols>
    <col min="1" max="1" width="30.5" style="1" customWidth="1"/>
    <col min="2" max="2" width="9.83203125" style="1" customWidth="1"/>
    <col min="3" max="3" width="14.33203125" style="1" customWidth="1"/>
    <col min="4" max="4" width="9.83203125" style="1" customWidth="1"/>
    <col min="5" max="5" width="14.16015625" style="1" customWidth="1"/>
    <col min="6" max="6" width="9.83203125" style="1" customWidth="1"/>
    <col min="7" max="7" width="21.33203125" style="1" customWidth="1"/>
    <col min="8" max="8" width="9.66015625" style="1" customWidth="1"/>
    <col min="9" max="9" width="16.5" style="1" customWidth="1"/>
    <col min="10" max="10" width="9.66015625" style="1" customWidth="1"/>
    <col min="11" max="11" width="15.33203125" style="1" customWidth="1"/>
    <col min="12" max="12" width="12.16015625" style="1" customWidth="1"/>
    <col min="13" max="13" width="14.66015625" style="1" customWidth="1"/>
    <col min="14" max="14" width="9.66015625" style="1" customWidth="1"/>
    <col min="15" max="15" width="29" style="1" customWidth="1"/>
    <col min="16" max="16" width="3.83203125" style="1" customWidth="1"/>
    <col min="17" max="16384" width="12" style="1" customWidth="1"/>
  </cols>
  <sheetData>
    <row r="1" spans="1:12" ht="12.75">
      <c r="A1" s="21" t="s">
        <v>185</v>
      </c>
      <c r="B1" s="21"/>
      <c r="G1" s="248">
        <f>IF(INICIO!$C$5="","",INICIO!$C$5)</f>
      </c>
      <c r="H1" s="248"/>
      <c r="I1" s="248"/>
      <c r="J1" s="109"/>
      <c r="K1" s="75"/>
      <c r="L1" s="75"/>
    </row>
    <row r="2" s="21" customFormat="1" ht="12.75">
      <c r="O2" s="68" t="s">
        <v>493</v>
      </c>
    </row>
    <row r="3" s="21" customFormat="1" ht="12.75"/>
    <row r="4" s="21" customFormat="1" ht="12.75"/>
    <row r="5" s="21" customFormat="1" ht="12.75"/>
    <row r="6" spans="1:15" s="21" customFormat="1" ht="18">
      <c r="A6" s="268" t="s">
        <v>186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</row>
    <row r="7" spans="1:15" s="21" customFormat="1" ht="14.25">
      <c r="A7" s="269" t="s">
        <v>190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</row>
    <row r="8" s="21" customFormat="1" ht="13.5" thickBot="1"/>
    <row r="9" spans="1:15" s="21" customFormat="1" ht="13.5" thickTop="1">
      <c r="A9" s="38"/>
      <c r="B9" s="263" t="s">
        <v>182</v>
      </c>
      <c r="C9" s="244"/>
      <c r="D9" s="264" t="s">
        <v>450</v>
      </c>
      <c r="E9" s="265"/>
      <c r="F9" s="263" t="s">
        <v>192</v>
      </c>
      <c r="G9" s="244"/>
      <c r="H9" s="255" t="s">
        <v>439</v>
      </c>
      <c r="I9" s="240"/>
      <c r="J9" s="263" t="s">
        <v>503</v>
      </c>
      <c r="K9" s="244"/>
      <c r="L9" s="255" t="s">
        <v>514</v>
      </c>
      <c r="M9" s="240"/>
      <c r="N9" s="263" t="s">
        <v>451</v>
      </c>
      <c r="O9" s="244"/>
    </row>
    <row r="10" spans="1:15" s="21" customFormat="1" ht="13.5" thickBot="1">
      <c r="A10" s="39" t="s">
        <v>191</v>
      </c>
      <c r="B10" s="245"/>
      <c r="C10" s="246"/>
      <c r="D10" s="266"/>
      <c r="E10" s="267"/>
      <c r="F10" s="245"/>
      <c r="G10" s="246"/>
      <c r="H10" s="241"/>
      <c r="I10" s="242"/>
      <c r="J10" s="245"/>
      <c r="K10" s="246"/>
      <c r="L10" s="241"/>
      <c r="M10" s="242"/>
      <c r="N10" s="245"/>
      <c r="O10" s="246"/>
    </row>
    <row r="11" spans="1:15" ht="34.5" customHeight="1" thickTop="1">
      <c r="A11" s="130" t="s">
        <v>430</v>
      </c>
      <c r="B11" s="112" t="s">
        <v>106</v>
      </c>
      <c r="C11" s="43"/>
      <c r="D11" s="112" t="s">
        <v>453</v>
      </c>
      <c r="E11" s="111"/>
      <c r="F11" s="112" t="s">
        <v>437</v>
      </c>
      <c r="G11" s="45"/>
      <c r="H11" s="112" t="s">
        <v>73</v>
      </c>
      <c r="I11" s="126"/>
      <c r="J11" s="112" t="s">
        <v>121</v>
      </c>
      <c r="K11" s="153"/>
      <c r="L11" s="112" t="s">
        <v>159</v>
      </c>
      <c r="M11" s="163"/>
      <c r="N11" s="112" t="s">
        <v>444</v>
      </c>
      <c r="O11" s="88"/>
    </row>
    <row r="12" spans="1:15" ht="34.5" customHeight="1">
      <c r="A12" s="131" t="s">
        <v>431</v>
      </c>
      <c r="B12" s="113" t="s">
        <v>104</v>
      </c>
      <c r="C12" s="44"/>
      <c r="D12" s="113" t="s">
        <v>452</v>
      </c>
      <c r="E12" s="44"/>
      <c r="F12" s="113" t="s">
        <v>1</v>
      </c>
      <c r="G12" s="46"/>
      <c r="H12" s="113" t="s">
        <v>71</v>
      </c>
      <c r="I12" s="127"/>
      <c r="J12" s="113" t="s">
        <v>119</v>
      </c>
      <c r="K12" s="154"/>
      <c r="L12" s="113" t="s">
        <v>157</v>
      </c>
      <c r="M12" s="164"/>
      <c r="N12" s="113" t="s">
        <v>445</v>
      </c>
      <c r="O12" s="89"/>
    </row>
    <row r="13" spans="1:15" ht="34.5" customHeight="1">
      <c r="A13" s="131" t="s">
        <v>432</v>
      </c>
      <c r="B13" s="113" t="s">
        <v>107</v>
      </c>
      <c r="C13" s="44"/>
      <c r="D13" s="113" t="s">
        <v>454</v>
      </c>
      <c r="E13" s="44"/>
      <c r="F13" s="113" t="s">
        <v>4</v>
      </c>
      <c r="G13" s="46"/>
      <c r="H13" s="113" t="s">
        <v>440</v>
      </c>
      <c r="I13" s="127"/>
      <c r="J13" s="113" t="s">
        <v>122</v>
      </c>
      <c r="K13" s="154"/>
      <c r="L13" s="113" t="s">
        <v>160</v>
      </c>
      <c r="M13" s="164"/>
      <c r="N13" s="113" t="s">
        <v>446</v>
      </c>
      <c r="O13" s="89"/>
    </row>
    <row r="14" spans="1:15" ht="34.5" customHeight="1">
      <c r="A14" s="131" t="s">
        <v>433</v>
      </c>
      <c r="B14" s="113" t="s">
        <v>105</v>
      </c>
      <c r="C14" s="44"/>
      <c r="D14" s="113" t="s">
        <v>455</v>
      </c>
      <c r="E14" s="44"/>
      <c r="F14" s="113" t="s">
        <v>3</v>
      </c>
      <c r="G14" s="46"/>
      <c r="H14" s="113" t="s">
        <v>72</v>
      </c>
      <c r="I14" s="127"/>
      <c r="J14" s="113" t="s">
        <v>120</v>
      </c>
      <c r="K14" s="154"/>
      <c r="L14" s="113" t="s">
        <v>158</v>
      </c>
      <c r="M14" s="164"/>
      <c r="N14" s="113" t="s">
        <v>447</v>
      </c>
      <c r="O14" s="89"/>
    </row>
    <row r="15" spans="1:15" ht="34.5" customHeight="1">
      <c r="A15" s="131" t="s">
        <v>434</v>
      </c>
      <c r="B15" s="113" t="s">
        <v>114</v>
      </c>
      <c r="C15" s="44"/>
      <c r="D15" s="113" t="s">
        <v>456</v>
      </c>
      <c r="E15" s="44"/>
      <c r="F15" s="113" t="s">
        <v>10</v>
      </c>
      <c r="G15" s="46"/>
      <c r="H15" s="113" t="s">
        <v>441</v>
      </c>
      <c r="I15" s="127"/>
      <c r="J15" s="113" t="s">
        <v>127</v>
      </c>
      <c r="K15" s="154"/>
      <c r="L15" s="113" t="s">
        <v>165</v>
      </c>
      <c r="M15" s="164"/>
      <c r="N15" s="113" t="s">
        <v>448</v>
      </c>
      <c r="O15" s="89"/>
    </row>
    <row r="16" spans="1:15" ht="34.5" customHeight="1">
      <c r="A16" s="131" t="s">
        <v>435</v>
      </c>
      <c r="B16" s="113" t="s">
        <v>277</v>
      </c>
      <c r="C16" s="44"/>
      <c r="D16" s="113" t="s">
        <v>457</v>
      </c>
      <c r="E16" s="44"/>
      <c r="F16" s="113" t="s">
        <v>438</v>
      </c>
      <c r="G16" s="46"/>
      <c r="H16" s="113" t="s">
        <v>81</v>
      </c>
      <c r="I16" s="127"/>
      <c r="J16" s="113" t="s">
        <v>131</v>
      </c>
      <c r="K16" s="154"/>
      <c r="L16" s="113" t="s">
        <v>442</v>
      </c>
      <c r="M16" s="164"/>
      <c r="N16" s="113" t="s">
        <v>449</v>
      </c>
      <c r="O16" s="89"/>
    </row>
    <row r="18" spans="1:10" ht="17.25" customHeight="1">
      <c r="A18" s="37" t="s">
        <v>458</v>
      </c>
      <c r="B18" s="37"/>
      <c r="C18" s="52">
        <f>SUM(C11:C16)</f>
        <v>0</v>
      </c>
      <c r="E18" s="52">
        <f>SUM(E11:E16)</f>
        <v>0</v>
      </c>
      <c r="F18" s="40"/>
      <c r="G18" s="40"/>
      <c r="H18" s="40"/>
      <c r="I18" s="21"/>
      <c r="J18" s="21"/>
    </row>
    <row r="19" spans="3:15" ht="17.25" customHeight="1">
      <c r="C19" s="258" t="str">
        <f>IF(C18=BALANCE!F32+BALANCE!F34," ",IF(C22=0,"","Los saldos deudores no coinciden con la suma de los saldos de las cuentas 2.2.1 Secciones. Crédito comercial  y 2.2.3 Secciones. Créditos a la vista y varios del activo del Balance."))</f>
        <v> </v>
      </c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</row>
    <row r="20" spans="3:15" ht="12.75">
      <c r="C20" s="256" t="str">
        <f>IF(E18=BALANCE!F87," ","Los saldos acreedores no coinciden con el saldo de la rúbrica 4.2 Secciones del pasivo del Balance.")</f>
        <v> </v>
      </c>
      <c r="D20" s="257"/>
      <c r="E20" s="257"/>
      <c r="F20" s="257"/>
      <c r="G20" s="257"/>
      <c r="H20" s="257"/>
      <c r="I20" s="257"/>
      <c r="J20" s="257"/>
      <c r="K20" s="260" t="str">
        <f>"En "&amp;INICIO!$C$12&amp;","&amp;" a "</f>
        <v>En , a </v>
      </c>
      <c r="L20" s="260"/>
      <c r="M20" s="249">
        <f>IF(INICIO!$C$13="","",INICIO!$C$13)</f>
      </c>
      <c r="N20" s="249"/>
      <c r="O20" s="110"/>
    </row>
    <row r="21" spans="3:15" ht="12.75">
      <c r="C21" s="161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3:17" ht="12.75">
      <c r="C22" s="151">
        <f>('ANEXO 3'!C17+C18)-(BALANCE!F31+BALANCE!F37)</f>
        <v>0</v>
      </c>
      <c r="K22" s="69" t="s">
        <v>188</v>
      </c>
      <c r="L22" s="69"/>
      <c r="O22" s="24" t="s">
        <v>492</v>
      </c>
      <c r="P22" s="6"/>
      <c r="Q22" s="6"/>
    </row>
    <row r="23" spans="1:15" ht="12.75">
      <c r="A23" s="6" t="s">
        <v>510</v>
      </c>
      <c r="O23" s="24" t="s">
        <v>189</v>
      </c>
    </row>
    <row r="24" spans="3:15" ht="12.75">
      <c r="C24" s="261">
        <f>+IF(OR(BALANCE!F37=0,BALANCE!F37=""),"",IF(('ANEXO 3'!C17+C18)=BALANCE!F31+BALANCE!F37," ","La suma de saldos deudores de los Anexos 3 y 4 no coincide con la suma de la rúbrica 2.2 Crédito a otras secciones de la Cooperativa y de la cuenta 2.3.2 Activos Dudosos Secciones del activo del Balance."))</f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</row>
    <row r="26" ht="12.75">
      <c r="B26" s="6"/>
    </row>
    <row r="200" spans="2:3" ht="12.75">
      <c r="B200" s="165">
        <v>9004</v>
      </c>
      <c r="C200" s="165">
        <v>9004</v>
      </c>
    </row>
  </sheetData>
  <sheetProtection password="DFC9" sheet="1" objects="1" scenarios="1"/>
  <mergeCells count="15">
    <mergeCell ref="C24:O24"/>
    <mergeCell ref="G1:I1"/>
    <mergeCell ref="B9:C10"/>
    <mergeCell ref="D9:E10"/>
    <mergeCell ref="F9:G10"/>
    <mergeCell ref="H9:I10"/>
    <mergeCell ref="N9:O10"/>
    <mergeCell ref="A6:O6"/>
    <mergeCell ref="A7:O7"/>
    <mergeCell ref="J9:K10"/>
    <mergeCell ref="L9:M10"/>
    <mergeCell ref="C20:J20"/>
    <mergeCell ref="C19:O19"/>
    <mergeCell ref="K20:L20"/>
    <mergeCell ref="M20:N20"/>
  </mergeCells>
  <conditionalFormatting sqref="C18 E18">
    <cfRule type="cellIs" priority="1" dxfId="0" operator="equal" stopIfTrue="1">
      <formula>0</formula>
    </cfRule>
  </conditionalFormatting>
  <printOptions/>
  <pageMargins left="0.65" right="0.17" top="0.58" bottom="0.17" header="0" footer="0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I200"/>
  <sheetViews>
    <sheetView zoomScale="90" zoomScaleNormal="90" zoomScalePageLayoutView="0" workbookViewId="0" topLeftCell="A1">
      <selection activeCell="A1" sqref="A1"/>
    </sheetView>
  </sheetViews>
  <sheetFormatPr defaultColWidth="12" defaultRowHeight="12.75"/>
  <cols>
    <col min="1" max="1" width="58" style="1" customWidth="1"/>
    <col min="2" max="2" width="35.66015625" style="1" customWidth="1"/>
    <col min="3" max="3" width="11.5" style="3" customWidth="1"/>
    <col min="4" max="4" width="17.66015625" style="1" customWidth="1"/>
    <col min="5" max="5" width="17.66015625" style="3" customWidth="1"/>
    <col min="6" max="6" width="17.66015625" style="1" customWidth="1"/>
    <col min="7" max="16384" width="12" style="1" customWidth="1"/>
  </cols>
  <sheetData>
    <row r="1" spans="1:6" ht="12.75">
      <c r="A1" s="21" t="s">
        <v>185</v>
      </c>
      <c r="B1" s="248">
        <f>IF(INICIO!$C$5="","",INICIO!$C$5)</f>
      </c>
      <c r="C1" s="248"/>
      <c r="D1" s="248"/>
      <c r="E1" s="102"/>
      <c r="F1" s="75"/>
    </row>
    <row r="2" spans="1:5" ht="12.75">
      <c r="A2" s="21"/>
      <c r="B2" s="21"/>
      <c r="C2" s="36"/>
      <c r="D2" s="75"/>
      <c r="E2" s="102"/>
    </row>
    <row r="3" spans="1:6" ht="12.75">
      <c r="A3" s="21"/>
      <c r="B3" s="21"/>
      <c r="C3" s="36"/>
      <c r="D3" s="21"/>
      <c r="E3" s="36"/>
      <c r="F3" s="68" t="s">
        <v>494</v>
      </c>
    </row>
    <row r="4" ht="12.75">
      <c r="F4" s="25"/>
    </row>
    <row r="5" ht="12.75">
      <c r="F5" s="25"/>
    </row>
    <row r="7" spans="1:6" ht="15">
      <c r="A7" s="272" t="s">
        <v>374</v>
      </c>
      <c r="B7" s="272"/>
      <c r="C7" s="272"/>
      <c r="D7" s="272"/>
      <c r="E7" s="272"/>
      <c r="F7" s="272"/>
    </row>
    <row r="8" spans="1:7" ht="14.25">
      <c r="A8" s="254"/>
      <c r="B8" s="254"/>
      <c r="C8" s="254"/>
      <c r="D8" s="254"/>
      <c r="E8" s="254"/>
      <c r="F8" s="254"/>
      <c r="G8" s="26"/>
    </row>
    <row r="9" ht="13.5" thickBot="1"/>
    <row r="10" spans="3:6" ht="43.5" customHeight="1" thickBot="1" thickTop="1">
      <c r="C10" s="29" t="s">
        <v>117</v>
      </c>
      <c r="D10" s="29" t="s">
        <v>194</v>
      </c>
      <c r="E10" s="100" t="s">
        <v>117</v>
      </c>
      <c r="F10" s="30" t="s">
        <v>195</v>
      </c>
    </row>
    <row r="11" spans="1:6" ht="27" customHeight="1" thickTop="1">
      <c r="A11" s="32" t="s">
        <v>193</v>
      </c>
      <c r="B11" s="66"/>
      <c r="C11" s="101" t="s">
        <v>104</v>
      </c>
      <c r="D11" s="48">
        <f>+D12+D25+D29+D30</f>
        <v>0</v>
      </c>
      <c r="E11" s="103" t="s">
        <v>375</v>
      </c>
      <c r="F11" s="49">
        <f>+F12+F25+F29+F30</f>
        <v>0</v>
      </c>
    </row>
    <row r="12" spans="1:6" ht="27" customHeight="1">
      <c r="A12" s="64" t="s">
        <v>196</v>
      </c>
      <c r="B12" s="61"/>
      <c r="C12" s="101" t="s">
        <v>105</v>
      </c>
      <c r="D12" s="52">
        <f>+D13+D19</f>
        <v>0</v>
      </c>
      <c r="E12" s="103" t="s">
        <v>376</v>
      </c>
      <c r="F12" s="53">
        <f>+F13+F19</f>
        <v>0</v>
      </c>
    </row>
    <row r="13" spans="1:6" ht="21" customHeight="1">
      <c r="A13" s="64" t="s">
        <v>197</v>
      </c>
      <c r="B13" s="61"/>
      <c r="C13" s="101" t="s">
        <v>106</v>
      </c>
      <c r="D13" s="52">
        <f>SUM(D14:D18)</f>
        <v>0</v>
      </c>
      <c r="E13" s="103" t="s">
        <v>377</v>
      </c>
      <c r="F13" s="53">
        <f>SUM(F14:F18)</f>
        <v>0</v>
      </c>
    </row>
    <row r="14" spans="1:6" ht="21" customHeight="1">
      <c r="A14" s="64" t="s">
        <v>378</v>
      </c>
      <c r="B14" s="61"/>
      <c r="C14" s="101" t="s">
        <v>416</v>
      </c>
      <c r="D14" s="46"/>
      <c r="E14" s="103" t="s">
        <v>380</v>
      </c>
      <c r="F14" s="47"/>
    </row>
    <row r="15" spans="1:7" ht="21" customHeight="1">
      <c r="A15" s="64" t="s">
        <v>198</v>
      </c>
      <c r="B15" s="61"/>
      <c r="C15" s="101" t="s">
        <v>107</v>
      </c>
      <c r="D15" s="46"/>
      <c r="E15" s="103" t="s">
        <v>381</v>
      </c>
      <c r="F15" s="47"/>
      <c r="G15" s="77">
        <f>IF(OR(D15&lt;0,F15&lt;0),"¡ERROR!, INTRODUZCA SALDO EN POSITIVO","")</f>
      </c>
    </row>
    <row r="16" spans="1:7" ht="21" customHeight="1">
      <c r="A16" s="64" t="s">
        <v>199</v>
      </c>
      <c r="B16" s="61"/>
      <c r="C16" s="101" t="s">
        <v>108</v>
      </c>
      <c r="D16" s="46"/>
      <c r="E16" s="103" t="s">
        <v>382</v>
      </c>
      <c r="F16" s="47"/>
      <c r="G16" s="77">
        <f aca="true" t="shared" si="0" ref="G16:G33">IF(OR(D16&lt;0,F16&lt;0),"¡ERROR!, INTRODUZCA SALDO EN POSITIVO","")</f>
      </c>
    </row>
    <row r="17" spans="1:7" ht="21" customHeight="1">
      <c r="A17" s="64" t="s">
        <v>383</v>
      </c>
      <c r="B17" s="61"/>
      <c r="C17" s="101" t="s">
        <v>384</v>
      </c>
      <c r="D17" s="46"/>
      <c r="E17" s="103" t="s">
        <v>385</v>
      </c>
      <c r="F17" s="47"/>
      <c r="G17" s="77">
        <f t="shared" si="0"/>
      </c>
    </row>
    <row r="18" spans="1:7" ht="21" customHeight="1">
      <c r="A18" s="64" t="s">
        <v>386</v>
      </c>
      <c r="B18" s="61"/>
      <c r="C18" s="101" t="s">
        <v>387</v>
      </c>
      <c r="D18" s="46"/>
      <c r="E18" s="103" t="s">
        <v>388</v>
      </c>
      <c r="F18" s="47"/>
      <c r="G18" s="77">
        <f t="shared" si="0"/>
      </c>
    </row>
    <row r="19" spans="1:7" ht="21" customHeight="1">
      <c r="A19" s="64" t="s">
        <v>389</v>
      </c>
      <c r="B19" s="61"/>
      <c r="C19" s="101" t="s">
        <v>111</v>
      </c>
      <c r="D19" s="54">
        <f>SUM(D20:D24)</f>
        <v>0</v>
      </c>
      <c r="E19" s="103" t="s">
        <v>390</v>
      </c>
      <c r="F19" s="55">
        <f>SUM(F20:F24)</f>
        <v>0</v>
      </c>
      <c r="G19" s="77"/>
    </row>
    <row r="20" spans="1:7" ht="21" customHeight="1">
      <c r="A20" s="64" t="s">
        <v>391</v>
      </c>
      <c r="B20" s="61"/>
      <c r="C20" s="101" t="s">
        <v>392</v>
      </c>
      <c r="D20" s="46"/>
      <c r="E20" s="103" t="s">
        <v>393</v>
      </c>
      <c r="F20" s="47"/>
      <c r="G20" s="77"/>
    </row>
    <row r="21" spans="1:7" ht="21" customHeight="1">
      <c r="A21" s="64" t="s">
        <v>207</v>
      </c>
      <c r="B21" s="61"/>
      <c r="C21" s="101" t="s">
        <v>112</v>
      </c>
      <c r="D21" s="46"/>
      <c r="E21" s="103" t="s">
        <v>394</v>
      </c>
      <c r="F21" s="47"/>
      <c r="G21" s="77">
        <f t="shared" si="0"/>
      </c>
    </row>
    <row r="22" spans="1:7" ht="21" customHeight="1">
      <c r="A22" s="64" t="s">
        <v>208</v>
      </c>
      <c r="B22" s="61"/>
      <c r="C22" s="101" t="s">
        <v>114</v>
      </c>
      <c r="D22" s="46"/>
      <c r="E22" s="103" t="s">
        <v>395</v>
      </c>
      <c r="F22" s="47"/>
      <c r="G22" s="77">
        <f t="shared" si="0"/>
      </c>
    </row>
    <row r="23" spans="1:7" ht="21" customHeight="1">
      <c r="A23" s="64" t="s">
        <v>209</v>
      </c>
      <c r="B23" s="61"/>
      <c r="C23" s="101" t="s">
        <v>273</v>
      </c>
      <c r="D23" s="46"/>
      <c r="E23" s="103" t="s">
        <v>396</v>
      </c>
      <c r="F23" s="47"/>
      <c r="G23" s="77">
        <f t="shared" si="0"/>
      </c>
    </row>
    <row r="24" spans="1:7" ht="21" customHeight="1">
      <c r="A24" s="64" t="s">
        <v>210</v>
      </c>
      <c r="B24" s="61"/>
      <c r="C24" s="101" t="s">
        <v>274</v>
      </c>
      <c r="D24" s="46"/>
      <c r="E24" s="103" t="s">
        <v>397</v>
      </c>
      <c r="F24" s="47"/>
      <c r="G24" s="77">
        <f t="shared" si="0"/>
      </c>
    </row>
    <row r="25" spans="1:7" ht="27" customHeight="1">
      <c r="A25" s="64" t="s">
        <v>211</v>
      </c>
      <c r="B25" s="61"/>
      <c r="C25" s="101" t="s">
        <v>275</v>
      </c>
      <c r="D25" s="54">
        <f>SUM(D26:D28)</f>
        <v>0</v>
      </c>
      <c r="E25" s="103" t="s">
        <v>398</v>
      </c>
      <c r="F25" s="55">
        <f>SUM(F26:F28)</f>
        <v>0</v>
      </c>
      <c r="G25" s="77"/>
    </row>
    <row r="26" spans="1:7" ht="21" customHeight="1">
      <c r="A26" s="64" t="s">
        <v>200</v>
      </c>
      <c r="B26" s="61"/>
      <c r="C26" s="101" t="s">
        <v>277</v>
      </c>
      <c r="D26" s="46"/>
      <c r="E26" s="103" t="s">
        <v>399</v>
      </c>
      <c r="F26" s="47"/>
      <c r="G26" s="77">
        <f t="shared" si="0"/>
      </c>
    </row>
    <row r="27" spans="1:7" ht="21" customHeight="1">
      <c r="A27" s="64" t="s">
        <v>201</v>
      </c>
      <c r="B27" s="61"/>
      <c r="C27" s="101" t="s">
        <v>278</v>
      </c>
      <c r="D27" s="46"/>
      <c r="E27" s="103" t="s">
        <v>400</v>
      </c>
      <c r="F27" s="47"/>
      <c r="G27" s="77">
        <f t="shared" si="0"/>
      </c>
    </row>
    <row r="28" spans="1:7" ht="21" customHeight="1">
      <c r="A28" s="64" t="s">
        <v>202</v>
      </c>
      <c r="B28" s="61"/>
      <c r="C28" s="101" t="s">
        <v>401</v>
      </c>
      <c r="D28" s="46"/>
      <c r="E28" s="103" t="s">
        <v>402</v>
      </c>
      <c r="F28" s="47"/>
      <c r="G28" s="77">
        <f t="shared" si="0"/>
      </c>
    </row>
    <row r="29" spans="1:7" ht="21" customHeight="1">
      <c r="A29" s="64" t="s">
        <v>203</v>
      </c>
      <c r="B29" s="61"/>
      <c r="C29" s="101" t="s">
        <v>403</v>
      </c>
      <c r="D29" s="44"/>
      <c r="E29" s="103" t="s">
        <v>404</v>
      </c>
      <c r="F29" s="47"/>
      <c r="G29" s="77">
        <f t="shared" si="0"/>
      </c>
    </row>
    <row r="30" spans="1:7" ht="21" customHeight="1">
      <c r="A30" s="64" t="s">
        <v>204</v>
      </c>
      <c r="B30" s="61"/>
      <c r="C30" s="101" t="s">
        <v>379</v>
      </c>
      <c r="D30" s="44"/>
      <c r="E30" s="103" t="s">
        <v>405</v>
      </c>
      <c r="F30" s="47"/>
      <c r="G30" s="77">
        <f t="shared" si="0"/>
      </c>
    </row>
    <row r="31" spans="1:7" ht="41.25" customHeight="1">
      <c r="A31" s="270" t="s">
        <v>406</v>
      </c>
      <c r="B31" s="271"/>
      <c r="C31" s="101" t="s">
        <v>407</v>
      </c>
      <c r="D31" s="50">
        <f>SUM(D32:D33)</f>
        <v>0</v>
      </c>
      <c r="E31" s="103" t="s">
        <v>408</v>
      </c>
      <c r="F31" s="51">
        <f>SUM(F32:F33)</f>
        <v>0</v>
      </c>
      <c r="G31" s="77"/>
    </row>
    <row r="32" spans="1:7" ht="21" customHeight="1">
      <c r="A32" s="64" t="s">
        <v>205</v>
      </c>
      <c r="B32" s="61"/>
      <c r="C32" s="101" t="s">
        <v>409</v>
      </c>
      <c r="D32" s="46"/>
      <c r="E32" s="103" t="s">
        <v>410</v>
      </c>
      <c r="F32" s="47"/>
      <c r="G32" s="77">
        <f t="shared" si="0"/>
      </c>
    </row>
    <row r="33" spans="1:7" ht="21" customHeight="1">
      <c r="A33" s="64" t="s">
        <v>206</v>
      </c>
      <c r="B33" s="61"/>
      <c r="C33" s="101" t="s">
        <v>411</v>
      </c>
      <c r="D33" s="46"/>
      <c r="E33" s="103" t="s">
        <v>412</v>
      </c>
      <c r="F33" s="47"/>
      <c r="G33" s="77">
        <f t="shared" si="0"/>
      </c>
    </row>
    <row r="34" spans="1:6" ht="27" customHeight="1" thickBot="1">
      <c r="A34" s="65" t="s">
        <v>428</v>
      </c>
      <c r="B34" s="62"/>
      <c r="C34" s="101" t="s">
        <v>413</v>
      </c>
      <c r="D34" s="50">
        <f>D31+D11</f>
        <v>0</v>
      </c>
      <c r="E34" s="103" t="s">
        <v>414</v>
      </c>
      <c r="F34" s="55">
        <f>F31+F11</f>
        <v>0</v>
      </c>
    </row>
    <row r="35" spans="3:6" ht="14.25" thickBot="1" thickTop="1">
      <c r="C35" s="101"/>
      <c r="D35" s="108"/>
      <c r="E35" s="103"/>
      <c r="F35" s="35"/>
    </row>
    <row r="36" spans="1:6" ht="27" customHeight="1" thickTop="1">
      <c r="A36" s="32" t="s">
        <v>429</v>
      </c>
      <c r="B36" s="63"/>
      <c r="C36" s="106"/>
      <c r="D36" s="107"/>
      <c r="E36" s="104" t="s">
        <v>415</v>
      </c>
      <c r="F36" s="55">
        <f>BALANCE!F98</f>
        <v>0</v>
      </c>
    </row>
    <row r="38" spans="1:6" ht="12.75">
      <c r="A38" s="21"/>
      <c r="B38" s="25" t="str">
        <f>"En "&amp;INICIO!$C$12&amp;","&amp;" a "</f>
        <v>En , a </v>
      </c>
      <c r="C38" s="249">
        <f>IF(INICIO!$C$13="","",INICIO!$C$13)</f>
      </c>
      <c r="D38" s="273"/>
      <c r="E38" s="273"/>
      <c r="F38" s="273"/>
    </row>
    <row r="39" spans="4:9" ht="12.75">
      <c r="D39" s="6"/>
      <c r="E39" s="24"/>
      <c r="F39" s="6"/>
      <c r="G39" s="6"/>
      <c r="H39" s="6"/>
      <c r="I39" s="6"/>
    </row>
    <row r="40" spans="1:7" ht="12.75">
      <c r="A40" s="274">
        <f>IF((D12+D25)=BALANCE!F35,"","La suma de los apartados 1.1 y 1.2 no coincide con el saldo de la rúbrica 2.3 Activos dudosos del activo del Balance.")</f>
      </c>
      <c r="B40" s="24" t="s">
        <v>188</v>
      </c>
      <c r="C40" s="24"/>
      <c r="D40" s="260" t="s">
        <v>492</v>
      </c>
      <c r="E40" s="260"/>
      <c r="F40" s="260"/>
      <c r="G40" s="24"/>
    </row>
    <row r="41" spans="1:7" ht="12.75">
      <c r="A41" s="274"/>
      <c r="D41" s="260" t="s">
        <v>189</v>
      </c>
      <c r="E41" s="260"/>
      <c r="F41" s="260"/>
      <c r="G41" s="24"/>
    </row>
    <row r="45" spans="1:3" ht="12.75">
      <c r="A45" s="6" t="s">
        <v>510</v>
      </c>
      <c r="B45" s="6"/>
      <c r="C45" s="24"/>
    </row>
    <row r="200" spans="2:3" ht="12.75">
      <c r="B200" s="165">
        <v>9006</v>
      </c>
      <c r="C200" s="167">
        <v>9006</v>
      </c>
    </row>
  </sheetData>
  <sheetProtection password="DFC9" sheet="1" objects="1" scenarios="1"/>
  <mergeCells count="8">
    <mergeCell ref="B1:D1"/>
    <mergeCell ref="D40:F40"/>
    <mergeCell ref="D41:F41"/>
    <mergeCell ref="A31:B31"/>
    <mergeCell ref="A7:F7"/>
    <mergeCell ref="A8:F8"/>
    <mergeCell ref="C38:F38"/>
    <mergeCell ref="A40:A41"/>
  </mergeCells>
  <conditionalFormatting sqref="F31 D11:D13 E11:E36 F19 D31 D19 F25 C11:C35 D25 F11:F13 D34 F34 F36">
    <cfRule type="cellIs" priority="1" dxfId="0" operator="equal" stopIfTrue="1">
      <formula>0</formula>
    </cfRule>
  </conditionalFormatting>
  <printOptions/>
  <pageMargins left="0.56" right="0.75" top="0.76" bottom="0.36" header="0" footer="0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Valenciano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de estados</dc:title>
  <dc:subject/>
  <dc:creator>Instituto Valenciano de Finanzas</dc:creator>
  <cp:keywords/>
  <dc:description/>
  <cp:lastModifiedBy>Victor</cp:lastModifiedBy>
  <cp:lastPrinted>2007-12-19T08:43:29Z</cp:lastPrinted>
  <dcterms:created xsi:type="dcterms:W3CDTF">2003-01-09T13:35:08Z</dcterms:created>
  <dcterms:modified xsi:type="dcterms:W3CDTF">2011-03-04T09:07:18Z</dcterms:modified>
  <cp:category>V_15_I_3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